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192.168.70.6\cwss\02 Trilateral Cooperation\2.5 Task Groups\TG-MM\TG-M 2019 -\TG-M 20-3 (2020-10-20)\docs\"/>
    </mc:Choice>
  </mc:AlternateContent>
  <xr:revisionPtr revIDLastSave="0" documentId="13_ncr:1_{2CA798EB-1066-4F9B-9012-DDC3910B4DD0}" xr6:coauthVersionLast="45" xr6:coauthVersionMax="45" xr10:uidLastSave="{00000000-0000-0000-0000-000000000000}"/>
  <bookViews>
    <workbookView xWindow="-120" yWindow="-120" windowWidth="29040" windowHeight="15840" xr2:uid="{00000000-000D-0000-FFFF-FFFF00000000}"/>
  </bookViews>
  <sheets>
    <sheet name="Cover page" sheetId="2" r:id="rId1"/>
    <sheet name="To do-Fishery inventory tables" sheetId="5" r:id="rId2"/>
    <sheet name="To do- Landings" sheetId="6" r:id="rId3"/>
    <sheet name="Info - MSC fleet" sheetId="7" r:id="rId4"/>
  </sheets>
  <definedNames>
    <definedName name="_Hlk33798017" localSheetId="0">'Cover page'!$A$16</definedName>
    <definedName name="_Hlk40113476" localSheetId="0">'Cover page'!$B$19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1" i="6" l="1"/>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65" i="6"/>
  <c r="Y66" i="6"/>
  <c r="Y67" i="6"/>
  <c r="Y68" i="6"/>
  <c r="Y69" i="6"/>
  <c r="Y70" i="6"/>
  <c r="Y71" i="6"/>
  <c r="Y10"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11" i="6"/>
  <c r="D426" i="7" l="1"/>
  <c r="C426" i="7"/>
  <c r="B426" i="7"/>
  <c r="D425" i="7"/>
  <c r="C425" i="7"/>
  <c r="B425" i="7"/>
  <c r="D424" i="7"/>
  <c r="C424" i="7"/>
  <c r="B424" i="7"/>
  <c r="D423" i="7"/>
  <c r="C423" i="7"/>
  <c r="B423" i="7"/>
  <c r="D422" i="7"/>
  <c r="C422" i="7"/>
  <c r="B422" i="7"/>
  <c r="D421" i="7"/>
  <c r="C421" i="7"/>
  <c r="B421" i="7"/>
  <c r="D420" i="7"/>
  <c r="C420" i="7"/>
  <c r="B420" i="7"/>
  <c r="D419" i="7"/>
  <c r="C419" i="7"/>
  <c r="B419" i="7"/>
  <c r="D418" i="7"/>
  <c r="C418" i="7"/>
  <c r="B418" i="7"/>
  <c r="D417" i="7"/>
  <c r="C417" i="7"/>
  <c r="B417" i="7"/>
  <c r="D416" i="7"/>
  <c r="C416" i="7"/>
  <c r="B416" i="7"/>
  <c r="D415" i="7"/>
  <c r="C415" i="7"/>
  <c r="B415" i="7"/>
  <c r="D414" i="7"/>
  <c r="C414" i="7"/>
  <c r="B414" i="7"/>
  <c r="D413" i="7"/>
  <c r="C413" i="7"/>
  <c r="B413" i="7"/>
  <c r="D412" i="7"/>
  <c r="C412" i="7"/>
  <c r="B412" i="7"/>
  <c r="D411" i="7"/>
  <c r="C411" i="7"/>
  <c r="B411" i="7"/>
  <c r="D410" i="7"/>
  <c r="C410" i="7"/>
  <c r="B410" i="7"/>
  <c r="D409" i="7"/>
  <c r="C409" i="7"/>
  <c r="B409" i="7"/>
  <c r="D408" i="7"/>
  <c r="C408" i="7"/>
  <c r="B408" i="7"/>
  <c r="D407" i="7"/>
  <c r="C407" i="7"/>
  <c r="B407" i="7"/>
  <c r="D406" i="7"/>
  <c r="C406" i="7"/>
  <c r="B406" i="7"/>
  <c r="D405" i="7"/>
  <c r="C405" i="7"/>
  <c r="B405" i="7"/>
  <c r="D404" i="7"/>
  <c r="C404" i="7"/>
  <c r="B404" i="7"/>
  <c r="D403" i="7"/>
  <c r="C403" i="7"/>
  <c r="B403" i="7"/>
  <c r="D402" i="7"/>
  <c r="C402" i="7"/>
  <c r="B402" i="7"/>
  <c r="D401" i="7"/>
  <c r="C401" i="7"/>
  <c r="B401" i="7"/>
  <c r="D400" i="7"/>
  <c r="C400" i="7"/>
  <c r="B400" i="7"/>
  <c r="D399" i="7"/>
  <c r="C399" i="7"/>
  <c r="B399" i="7"/>
  <c r="D398" i="7"/>
  <c r="C398" i="7"/>
  <c r="B398" i="7"/>
  <c r="D397" i="7"/>
  <c r="C397" i="7"/>
  <c r="B397" i="7"/>
  <c r="D396" i="7"/>
  <c r="C396" i="7"/>
  <c r="B396" i="7"/>
  <c r="D395" i="7"/>
  <c r="C395" i="7"/>
  <c r="B395" i="7"/>
  <c r="D394" i="7"/>
  <c r="C394" i="7"/>
  <c r="B394" i="7"/>
  <c r="D393" i="7"/>
  <c r="C393" i="7"/>
  <c r="B393" i="7"/>
  <c r="D392" i="7"/>
  <c r="C392" i="7"/>
  <c r="B392" i="7"/>
  <c r="D391" i="7"/>
  <c r="C391" i="7"/>
  <c r="B391" i="7"/>
  <c r="D390" i="7"/>
  <c r="C390" i="7"/>
  <c r="B390" i="7"/>
  <c r="D389" i="7"/>
  <c r="C389" i="7"/>
  <c r="B389" i="7"/>
  <c r="D388" i="7"/>
  <c r="C388" i="7"/>
  <c r="B388" i="7"/>
  <c r="D387" i="7"/>
  <c r="C387" i="7"/>
  <c r="B387" i="7"/>
  <c r="D386" i="7"/>
  <c r="C386" i="7"/>
  <c r="B386" i="7"/>
  <c r="D385" i="7"/>
  <c r="C385" i="7"/>
  <c r="B385" i="7"/>
  <c r="D384" i="7"/>
  <c r="C384" i="7"/>
  <c r="B384" i="7"/>
  <c r="D383" i="7"/>
  <c r="C383" i="7"/>
  <c r="B383" i="7"/>
  <c r="D382" i="7"/>
  <c r="C382" i="7"/>
  <c r="B382" i="7"/>
  <c r="D381" i="7"/>
  <c r="C381" i="7"/>
  <c r="B381" i="7"/>
  <c r="D380" i="7"/>
  <c r="C380" i="7"/>
  <c r="B380" i="7"/>
  <c r="D379" i="7"/>
  <c r="C379" i="7"/>
  <c r="B379" i="7"/>
  <c r="D378" i="7"/>
  <c r="C378" i="7"/>
  <c r="B378" i="7"/>
  <c r="D377" i="7"/>
  <c r="C377" i="7"/>
  <c r="B377" i="7"/>
  <c r="D376" i="7"/>
  <c r="C376" i="7"/>
  <c r="B376" i="7"/>
  <c r="D375" i="7"/>
  <c r="C375" i="7"/>
  <c r="B375" i="7"/>
  <c r="D374" i="7"/>
  <c r="C374" i="7"/>
  <c r="B374" i="7"/>
  <c r="D373" i="7"/>
  <c r="C373" i="7"/>
  <c r="B373" i="7"/>
  <c r="D372" i="7"/>
  <c r="C372" i="7"/>
  <c r="B372" i="7"/>
  <c r="D371" i="7"/>
  <c r="C371" i="7"/>
  <c r="B371" i="7"/>
  <c r="D370" i="7"/>
  <c r="C370" i="7"/>
  <c r="B370" i="7"/>
  <c r="D369" i="7"/>
  <c r="C369" i="7"/>
  <c r="B369" i="7"/>
  <c r="D368" i="7"/>
  <c r="C368" i="7"/>
  <c r="B368" i="7"/>
  <c r="D367" i="7"/>
  <c r="C367" i="7"/>
  <c r="B367" i="7"/>
  <c r="D366" i="7"/>
  <c r="C366" i="7"/>
  <c r="B366" i="7"/>
  <c r="D365" i="7"/>
  <c r="C365" i="7"/>
  <c r="B365" i="7"/>
  <c r="D364" i="7"/>
  <c r="C364" i="7"/>
  <c r="B364" i="7"/>
  <c r="D363" i="7"/>
  <c r="C363" i="7"/>
  <c r="B363" i="7"/>
  <c r="D362" i="7"/>
  <c r="C362" i="7"/>
  <c r="B362" i="7"/>
  <c r="D361" i="7"/>
  <c r="C361" i="7"/>
  <c r="B361" i="7"/>
  <c r="D360" i="7"/>
  <c r="C360" i="7"/>
  <c r="B360" i="7"/>
  <c r="D359" i="7"/>
  <c r="C359" i="7"/>
  <c r="B359" i="7"/>
  <c r="D358" i="7"/>
  <c r="C358" i="7"/>
  <c r="B358" i="7"/>
  <c r="D357" i="7"/>
  <c r="C357" i="7"/>
  <c r="B357" i="7"/>
  <c r="D356" i="7"/>
  <c r="C356" i="7"/>
  <c r="B356" i="7"/>
  <c r="D355" i="7"/>
  <c r="C355" i="7"/>
  <c r="B355" i="7"/>
  <c r="D354" i="7"/>
  <c r="C354" i="7"/>
  <c r="B354" i="7"/>
  <c r="D353" i="7"/>
  <c r="C353" i="7"/>
  <c r="B353" i="7"/>
  <c r="D352" i="7"/>
  <c r="C352" i="7"/>
  <c r="B352" i="7"/>
  <c r="D351" i="7"/>
  <c r="C351" i="7"/>
  <c r="B351" i="7"/>
  <c r="D350" i="7"/>
  <c r="C350" i="7"/>
  <c r="B350" i="7"/>
  <c r="D349" i="7"/>
  <c r="C349" i="7"/>
  <c r="B349" i="7"/>
  <c r="D348" i="7"/>
  <c r="C348" i="7"/>
  <c r="B348" i="7"/>
  <c r="D347" i="7"/>
  <c r="C347" i="7"/>
  <c r="B347" i="7"/>
  <c r="D346" i="7"/>
  <c r="C346" i="7"/>
  <c r="B346" i="7"/>
  <c r="D345" i="7"/>
  <c r="C345" i="7"/>
  <c r="B345" i="7"/>
  <c r="D344" i="7"/>
  <c r="C344" i="7"/>
  <c r="B344" i="7"/>
  <c r="D343" i="7"/>
  <c r="C343" i="7"/>
  <c r="B343" i="7"/>
  <c r="D342" i="7"/>
  <c r="C342" i="7"/>
  <c r="B342" i="7"/>
  <c r="D341" i="7"/>
  <c r="C341" i="7"/>
  <c r="B341" i="7"/>
  <c r="D340" i="7"/>
  <c r="C340" i="7"/>
  <c r="B340" i="7"/>
  <c r="D339" i="7"/>
  <c r="C339" i="7"/>
  <c r="B339" i="7"/>
  <c r="D338" i="7"/>
  <c r="C338" i="7"/>
  <c r="B338" i="7"/>
  <c r="D337" i="7"/>
  <c r="C337" i="7"/>
  <c r="B337" i="7"/>
  <c r="D336" i="7"/>
  <c r="C336" i="7"/>
  <c r="B336" i="7"/>
  <c r="D335" i="7"/>
  <c r="C335" i="7"/>
  <c r="B335" i="7"/>
  <c r="D334" i="7"/>
  <c r="C334" i="7"/>
  <c r="B334" i="7"/>
  <c r="D333" i="7"/>
  <c r="C333" i="7"/>
  <c r="B333" i="7"/>
  <c r="D332" i="7"/>
  <c r="C332" i="7"/>
  <c r="B332" i="7"/>
  <c r="D331" i="7"/>
  <c r="C331" i="7"/>
  <c r="B331" i="7"/>
  <c r="D330" i="7"/>
  <c r="C330" i="7"/>
  <c r="B330" i="7"/>
  <c r="D329" i="7"/>
  <c r="C329" i="7"/>
  <c r="B329" i="7"/>
  <c r="D328" i="7"/>
  <c r="C328" i="7"/>
  <c r="B328" i="7"/>
  <c r="D327" i="7"/>
  <c r="C327" i="7"/>
  <c r="B327" i="7"/>
  <c r="D326" i="7"/>
  <c r="C326" i="7"/>
  <c r="B326" i="7"/>
  <c r="D325" i="7"/>
  <c r="C325" i="7"/>
  <c r="B325" i="7"/>
  <c r="D324" i="7"/>
  <c r="C324" i="7"/>
  <c r="B324" i="7"/>
  <c r="D323" i="7"/>
  <c r="C323" i="7"/>
  <c r="B323" i="7"/>
  <c r="D322" i="7"/>
  <c r="C322" i="7"/>
  <c r="B322" i="7"/>
  <c r="D321" i="7"/>
  <c r="C321" i="7"/>
  <c r="B321" i="7"/>
  <c r="D320" i="7"/>
  <c r="C320" i="7"/>
  <c r="B320" i="7"/>
  <c r="D319" i="7"/>
  <c r="C319" i="7"/>
  <c r="B319" i="7"/>
  <c r="D318" i="7"/>
  <c r="C318" i="7"/>
  <c r="B318" i="7"/>
  <c r="D317" i="7"/>
  <c r="C317" i="7"/>
  <c r="B317" i="7"/>
  <c r="D316" i="7"/>
  <c r="C316" i="7"/>
  <c r="B316" i="7"/>
  <c r="D315" i="7"/>
  <c r="C315" i="7"/>
  <c r="B315" i="7"/>
  <c r="D314" i="7"/>
  <c r="C314" i="7"/>
  <c r="B314" i="7"/>
  <c r="D313" i="7"/>
  <c r="C313" i="7"/>
  <c r="B313" i="7"/>
  <c r="D312" i="7"/>
  <c r="C312" i="7"/>
  <c r="B312" i="7"/>
  <c r="D311" i="7"/>
  <c r="C311" i="7"/>
  <c r="B311" i="7"/>
  <c r="D310" i="7"/>
  <c r="C310" i="7"/>
  <c r="B310" i="7"/>
  <c r="D309" i="7"/>
  <c r="C309" i="7"/>
  <c r="B309" i="7"/>
  <c r="D308" i="7"/>
  <c r="C308" i="7"/>
  <c r="B308" i="7"/>
  <c r="D307" i="7"/>
  <c r="C307" i="7"/>
  <c r="B307" i="7"/>
  <c r="D306" i="7"/>
  <c r="C306" i="7"/>
  <c r="B306" i="7"/>
  <c r="D305" i="7"/>
  <c r="C305" i="7"/>
  <c r="B305" i="7"/>
  <c r="D304" i="7"/>
  <c r="C304" i="7"/>
  <c r="B304" i="7"/>
  <c r="D303" i="7"/>
  <c r="C303" i="7"/>
  <c r="B303" i="7"/>
  <c r="D302" i="7"/>
  <c r="C302" i="7"/>
  <c r="B302" i="7"/>
  <c r="D301" i="7"/>
  <c r="C301" i="7"/>
  <c r="B301" i="7"/>
  <c r="D300" i="7"/>
  <c r="C300" i="7"/>
  <c r="B300" i="7"/>
  <c r="D299" i="7"/>
  <c r="C299" i="7"/>
  <c r="B299" i="7"/>
  <c r="D298" i="7"/>
  <c r="C298" i="7"/>
  <c r="B298" i="7"/>
  <c r="D297" i="7"/>
  <c r="C297" i="7"/>
  <c r="B297" i="7"/>
  <c r="D296" i="7"/>
  <c r="C296" i="7"/>
  <c r="B296" i="7"/>
  <c r="D295" i="7"/>
  <c r="C295" i="7"/>
  <c r="B295" i="7"/>
  <c r="D294" i="7"/>
  <c r="C294" i="7"/>
  <c r="B294" i="7"/>
  <c r="D293" i="7"/>
  <c r="C293" i="7"/>
  <c r="B293" i="7"/>
  <c r="D292" i="7"/>
  <c r="C292" i="7"/>
  <c r="B292" i="7"/>
  <c r="D291" i="7"/>
  <c r="C291" i="7"/>
  <c r="B291" i="7"/>
  <c r="D290" i="7"/>
  <c r="C290" i="7"/>
  <c r="B290" i="7"/>
  <c r="D289" i="7"/>
  <c r="C289" i="7"/>
  <c r="B289" i="7"/>
  <c r="D288" i="7"/>
  <c r="C288" i="7"/>
  <c r="B288" i="7"/>
  <c r="D287" i="7"/>
  <c r="C287" i="7"/>
  <c r="B287" i="7"/>
  <c r="D286" i="7"/>
  <c r="C286" i="7"/>
  <c r="B286" i="7"/>
  <c r="D285" i="7"/>
  <c r="C285" i="7"/>
  <c r="B285" i="7"/>
  <c r="D284" i="7"/>
  <c r="C284" i="7"/>
  <c r="B284" i="7"/>
  <c r="D283" i="7"/>
  <c r="C283" i="7"/>
  <c r="B283" i="7"/>
  <c r="D282" i="7"/>
  <c r="C282" i="7"/>
  <c r="B282" i="7"/>
  <c r="D281" i="7"/>
  <c r="C281" i="7"/>
  <c r="B281" i="7"/>
  <c r="D280" i="7"/>
  <c r="C280" i="7"/>
  <c r="B280" i="7"/>
  <c r="D279" i="7"/>
  <c r="C279" i="7"/>
  <c r="B279" i="7"/>
  <c r="D278" i="7"/>
  <c r="C278" i="7"/>
  <c r="B278" i="7"/>
  <c r="D277" i="7"/>
  <c r="C277" i="7"/>
  <c r="B277" i="7"/>
  <c r="D276" i="7"/>
  <c r="C276" i="7"/>
  <c r="B276" i="7"/>
  <c r="D275" i="7"/>
  <c r="C275" i="7"/>
  <c r="B275" i="7"/>
  <c r="D274" i="7"/>
  <c r="C274" i="7"/>
  <c r="B274" i="7"/>
  <c r="D273" i="7"/>
  <c r="C273" i="7"/>
  <c r="B273" i="7"/>
  <c r="D272" i="7"/>
  <c r="C272" i="7"/>
  <c r="B272" i="7"/>
  <c r="D271" i="7"/>
  <c r="C271" i="7"/>
  <c r="B271" i="7"/>
  <c r="D270" i="7"/>
  <c r="C270" i="7"/>
  <c r="B270" i="7"/>
  <c r="D269" i="7"/>
  <c r="C269" i="7"/>
  <c r="B269" i="7"/>
  <c r="D268" i="7"/>
  <c r="C268" i="7"/>
  <c r="B268" i="7"/>
  <c r="D267" i="7"/>
  <c r="C267" i="7"/>
  <c r="B267" i="7"/>
  <c r="D266" i="7"/>
  <c r="C266" i="7"/>
  <c r="B266" i="7"/>
  <c r="D265" i="7"/>
  <c r="C265" i="7"/>
  <c r="B265" i="7"/>
  <c r="D264" i="7"/>
  <c r="C264" i="7"/>
  <c r="B264" i="7"/>
  <c r="D263" i="7"/>
  <c r="C263" i="7"/>
  <c r="B263" i="7"/>
  <c r="D262" i="7"/>
  <c r="C262" i="7"/>
  <c r="B262" i="7"/>
  <c r="D261" i="7"/>
  <c r="C261" i="7"/>
  <c r="B261" i="7"/>
  <c r="D260" i="7"/>
  <c r="C260" i="7"/>
  <c r="B260" i="7"/>
  <c r="D259" i="7"/>
  <c r="C259" i="7"/>
  <c r="B259" i="7"/>
  <c r="D258" i="7"/>
  <c r="C258" i="7"/>
  <c r="B258" i="7"/>
  <c r="D257" i="7"/>
  <c r="C257" i="7"/>
  <c r="B257" i="7"/>
  <c r="D256" i="7"/>
  <c r="C256" i="7"/>
  <c r="B256" i="7"/>
  <c r="D255" i="7"/>
  <c r="C255" i="7"/>
  <c r="B255" i="7"/>
  <c r="D254" i="7"/>
  <c r="C254" i="7"/>
  <c r="B254" i="7"/>
  <c r="D253" i="7"/>
  <c r="C253" i="7"/>
  <c r="B253" i="7"/>
  <c r="D252" i="7"/>
  <c r="C252" i="7"/>
  <c r="B252" i="7"/>
  <c r="D251" i="7"/>
  <c r="C251" i="7"/>
  <c r="B251" i="7"/>
  <c r="D250" i="7"/>
  <c r="C250" i="7"/>
  <c r="B250" i="7"/>
  <c r="D249" i="7"/>
  <c r="C249" i="7"/>
  <c r="B249" i="7"/>
  <c r="D248" i="7"/>
  <c r="C248" i="7"/>
  <c r="B248" i="7"/>
  <c r="D247" i="7"/>
  <c r="C247" i="7"/>
  <c r="B247" i="7"/>
  <c r="D246" i="7"/>
  <c r="C246" i="7"/>
  <c r="B246" i="7"/>
  <c r="D245" i="7"/>
  <c r="C245" i="7"/>
  <c r="B245" i="7"/>
  <c r="D244" i="7"/>
  <c r="C244" i="7"/>
  <c r="B244" i="7"/>
  <c r="D243" i="7"/>
  <c r="C243" i="7"/>
  <c r="B243" i="7"/>
  <c r="D242" i="7"/>
  <c r="C242" i="7"/>
  <c r="B242" i="7"/>
  <c r="D241" i="7"/>
  <c r="C241" i="7"/>
  <c r="B241" i="7"/>
  <c r="D240" i="7"/>
  <c r="C240" i="7"/>
  <c r="B240" i="7"/>
  <c r="D239" i="7"/>
  <c r="C239" i="7"/>
  <c r="B239" i="7"/>
  <c r="D238" i="7"/>
  <c r="C238" i="7"/>
  <c r="B238" i="7"/>
  <c r="D237" i="7"/>
  <c r="C237" i="7"/>
  <c r="B237" i="7"/>
  <c r="D236" i="7"/>
  <c r="C236" i="7"/>
  <c r="B236" i="7"/>
  <c r="D235" i="7"/>
  <c r="C235" i="7"/>
  <c r="B235" i="7"/>
  <c r="D234" i="7"/>
  <c r="C234" i="7"/>
  <c r="B234" i="7"/>
  <c r="D233" i="7"/>
  <c r="C233" i="7"/>
  <c r="B233" i="7"/>
  <c r="D232" i="7"/>
  <c r="C232" i="7"/>
  <c r="B232" i="7"/>
  <c r="D231" i="7"/>
  <c r="C231" i="7"/>
  <c r="B231" i="7"/>
  <c r="D230" i="7"/>
  <c r="C230" i="7"/>
  <c r="B230" i="7"/>
  <c r="D229" i="7"/>
  <c r="C229" i="7"/>
  <c r="B229" i="7"/>
  <c r="D228" i="7"/>
  <c r="C228" i="7"/>
  <c r="B228" i="7"/>
  <c r="D227" i="7"/>
  <c r="C227" i="7"/>
  <c r="B227" i="7"/>
  <c r="D226" i="7"/>
  <c r="C226" i="7"/>
  <c r="B226" i="7"/>
  <c r="D225" i="7"/>
  <c r="C225" i="7"/>
  <c r="B225" i="7"/>
  <c r="D224" i="7"/>
  <c r="C224" i="7"/>
  <c r="B224" i="7"/>
  <c r="D223" i="7"/>
  <c r="C223" i="7"/>
  <c r="B223" i="7"/>
  <c r="D222" i="7"/>
  <c r="C222" i="7"/>
  <c r="B222" i="7"/>
  <c r="D221" i="7"/>
  <c r="C221" i="7"/>
  <c r="B221" i="7"/>
  <c r="D220" i="7"/>
  <c r="C220" i="7"/>
  <c r="B220" i="7"/>
  <c r="D219" i="7"/>
  <c r="C219" i="7"/>
  <c r="B219" i="7"/>
  <c r="D218" i="7"/>
  <c r="C218" i="7"/>
  <c r="B218" i="7"/>
  <c r="D217" i="7"/>
  <c r="C217" i="7"/>
  <c r="B217" i="7"/>
  <c r="D216" i="7"/>
  <c r="C216" i="7"/>
  <c r="B216" i="7"/>
  <c r="D215" i="7"/>
  <c r="C215" i="7"/>
  <c r="B215" i="7"/>
  <c r="D214" i="7"/>
  <c r="C214" i="7"/>
  <c r="B214" i="7"/>
  <c r="D213" i="7"/>
  <c r="C213" i="7"/>
  <c r="B213" i="7"/>
  <c r="D212" i="7"/>
  <c r="C212" i="7"/>
  <c r="B212" i="7"/>
  <c r="D211" i="7"/>
  <c r="C211" i="7"/>
  <c r="B211" i="7"/>
  <c r="D210" i="7"/>
  <c r="C210" i="7"/>
  <c r="B210" i="7"/>
  <c r="D209" i="7"/>
  <c r="C209" i="7"/>
  <c r="B209" i="7"/>
  <c r="D208" i="7"/>
  <c r="C208" i="7"/>
  <c r="B208" i="7"/>
  <c r="D207" i="7"/>
  <c r="C207" i="7"/>
  <c r="B207" i="7"/>
  <c r="D206" i="7"/>
  <c r="C206" i="7"/>
  <c r="B206" i="7"/>
  <c r="D205" i="7"/>
  <c r="C205" i="7"/>
  <c r="B205" i="7"/>
  <c r="D204" i="7"/>
  <c r="C204" i="7"/>
  <c r="B204" i="7"/>
  <c r="D203" i="7"/>
  <c r="C203" i="7"/>
  <c r="B203" i="7"/>
  <c r="D202" i="7"/>
  <c r="C202" i="7"/>
  <c r="B202" i="7"/>
  <c r="D201" i="7"/>
  <c r="C201" i="7"/>
  <c r="B201" i="7"/>
  <c r="D200" i="7"/>
  <c r="C200" i="7"/>
  <c r="B200" i="7"/>
  <c r="D199" i="7"/>
  <c r="C199" i="7"/>
  <c r="B199" i="7"/>
  <c r="D198" i="7"/>
  <c r="C198" i="7"/>
  <c r="B198" i="7"/>
  <c r="D197" i="7"/>
  <c r="C197" i="7"/>
  <c r="B197" i="7"/>
  <c r="D196" i="7"/>
  <c r="C196" i="7"/>
  <c r="B196" i="7"/>
  <c r="D195" i="7"/>
  <c r="C195" i="7"/>
  <c r="B195" i="7"/>
  <c r="D194" i="7"/>
  <c r="C194" i="7"/>
  <c r="B194" i="7"/>
  <c r="D193" i="7"/>
  <c r="C193" i="7"/>
  <c r="B193" i="7"/>
  <c r="D192" i="7"/>
  <c r="C192" i="7"/>
  <c r="B192" i="7"/>
  <c r="D191" i="7"/>
  <c r="C191" i="7"/>
  <c r="B191" i="7"/>
  <c r="D190" i="7"/>
  <c r="C190" i="7"/>
  <c r="B190" i="7"/>
  <c r="D189" i="7"/>
  <c r="C189" i="7"/>
  <c r="B189" i="7"/>
  <c r="D188" i="7"/>
  <c r="C188" i="7"/>
  <c r="B188" i="7"/>
  <c r="D187" i="7"/>
  <c r="C187" i="7"/>
  <c r="B187" i="7"/>
  <c r="D186" i="7"/>
  <c r="C186" i="7"/>
  <c r="B186" i="7"/>
  <c r="D185" i="7"/>
  <c r="C185" i="7"/>
  <c r="B185" i="7"/>
  <c r="D184" i="7"/>
  <c r="C184" i="7"/>
  <c r="B184" i="7"/>
  <c r="D183" i="7"/>
  <c r="C183" i="7"/>
  <c r="B183" i="7"/>
  <c r="D182" i="7"/>
  <c r="C182" i="7"/>
  <c r="B182" i="7"/>
  <c r="D181" i="7"/>
  <c r="C181" i="7"/>
  <c r="B181" i="7"/>
  <c r="D180" i="7"/>
  <c r="C180" i="7"/>
  <c r="B180" i="7"/>
  <c r="D179" i="7"/>
  <c r="C179" i="7"/>
  <c r="B179" i="7"/>
  <c r="D178" i="7"/>
  <c r="C178" i="7"/>
  <c r="B178" i="7"/>
  <c r="D177" i="7"/>
  <c r="C177" i="7"/>
  <c r="B177" i="7"/>
  <c r="D176" i="7"/>
  <c r="C176" i="7"/>
  <c r="B176" i="7"/>
  <c r="D175" i="7"/>
  <c r="C175" i="7"/>
  <c r="B175" i="7"/>
  <c r="D174" i="7"/>
  <c r="C174" i="7"/>
  <c r="B174" i="7"/>
  <c r="D173" i="7"/>
  <c r="C173" i="7"/>
  <c r="B173" i="7"/>
  <c r="D172" i="7"/>
  <c r="C172" i="7"/>
  <c r="B172" i="7"/>
  <c r="D171" i="7"/>
  <c r="C171" i="7"/>
  <c r="B171" i="7"/>
  <c r="D170" i="7"/>
  <c r="C170" i="7"/>
  <c r="B170" i="7"/>
  <c r="D169" i="7"/>
  <c r="C169" i="7"/>
  <c r="B169" i="7"/>
  <c r="D168" i="7"/>
  <c r="C168" i="7"/>
  <c r="B168" i="7"/>
  <c r="D167" i="7"/>
  <c r="C167" i="7"/>
  <c r="B167" i="7"/>
  <c r="D166" i="7"/>
  <c r="C166" i="7"/>
  <c r="B166" i="7"/>
  <c r="D165" i="7"/>
  <c r="C165" i="7"/>
  <c r="B165" i="7"/>
  <c r="D164" i="7"/>
  <c r="C164" i="7"/>
  <c r="B164" i="7"/>
  <c r="D163" i="7"/>
  <c r="C163" i="7"/>
  <c r="B163" i="7"/>
  <c r="D162" i="7"/>
  <c r="C162" i="7"/>
  <c r="B162" i="7"/>
  <c r="D161" i="7"/>
  <c r="C161" i="7"/>
  <c r="B161" i="7"/>
  <c r="D160" i="7"/>
  <c r="C160" i="7"/>
  <c r="B160" i="7"/>
  <c r="D159" i="7"/>
  <c r="C159" i="7"/>
  <c r="B159" i="7"/>
  <c r="D158" i="7"/>
  <c r="C158" i="7"/>
  <c r="B158" i="7"/>
  <c r="D157" i="7"/>
  <c r="C157" i="7"/>
  <c r="B157" i="7"/>
  <c r="D156" i="7"/>
  <c r="C156" i="7"/>
  <c r="B156" i="7"/>
  <c r="D155" i="7"/>
  <c r="C155" i="7"/>
  <c r="B155" i="7"/>
  <c r="D154" i="7"/>
  <c r="C154" i="7"/>
  <c r="B154" i="7"/>
  <c r="D153" i="7"/>
  <c r="C153" i="7"/>
  <c r="B153" i="7"/>
  <c r="D152" i="7"/>
  <c r="C152" i="7"/>
  <c r="B152" i="7"/>
  <c r="D151" i="7"/>
  <c r="C151" i="7"/>
  <c r="B151" i="7"/>
  <c r="D150" i="7"/>
  <c r="C150" i="7"/>
  <c r="B150" i="7"/>
  <c r="D149" i="7"/>
  <c r="C149" i="7"/>
  <c r="B149" i="7"/>
  <c r="D148" i="7"/>
  <c r="C148" i="7"/>
  <c r="B148" i="7"/>
  <c r="D147" i="7"/>
  <c r="C147" i="7"/>
  <c r="B147" i="7"/>
  <c r="D146" i="7"/>
  <c r="C146" i="7"/>
  <c r="B146" i="7"/>
  <c r="D145" i="7"/>
  <c r="C145" i="7"/>
  <c r="B145" i="7"/>
  <c r="D144" i="7"/>
  <c r="C144" i="7"/>
  <c r="B144" i="7"/>
  <c r="D143" i="7"/>
  <c r="C143" i="7"/>
  <c r="B143" i="7"/>
  <c r="D142" i="7"/>
  <c r="C142" i="7"/>
  <c r="B142" i="7"/>
  <c r="D141" i="7"/>
  <c r="C141" i="7"/>
  <c r="B141" i="7"/>
  <c r="D140" i="7"/>
  <c r="C140" i="7"/>
  <c r="B140" i="7"/>
  <c r="D139" i="7"/>
  <c r="C139" i="7"/>
  <c r="B139" i="7"/>
  <c r="D138" i="7"/>
  <c r="C138" i="7"/>
  <c r="B138" i="7"/>
  <c r="D137" i="7"/>
  <c r="C137" i="7"/>
  <c r="B137" i="7"/>
  <c r="D136" i="7"/>
  <c r="C136" i="7"/>
  <c r="B136" i="7"/>
  <c r="D135" i="7"/>
  <c r="C135" i="7"/>
  <c r="B135" i="7"/>
  <c r="D134" i="7"/>
  <c r="C134" i="7"/>
  <c r="B134" i="7"/>
  <c r="D133" i="7"/>
  <c r="C133" i="7"/>
  <c r="B133" i="7"/>
  <c r="D132" i="7"/>
  <c r="C132" i="7"/>
  <c r="B132" i="7"/>
  <c r="D131" i="7"/>
  <c r="C131" i="7"/>
  <c r="B131" i="7"/>
  <c r="D130" i="7"/>
  <c r="C130" i="7"/>
  <c r="B130" i="7"/>
  <c r="D129" i="7"/>
  <c r="C129" i="7"/>
  <c r="B129" i="7"/>
  <c r="D128" i="7"/>
  <c r="C128" i="7"/>
  <c r="B128" i="7"/>
  <c r="D127" i="7"/>
  <c r="C127" i="7"/>
  <c r="B127" i="7"/>
  <c r="D126" i="7"/>
  <c r="C126" i="7"/>
  <c r="B126" i="7"/>
  <c r="D125" i="7"/>
  <c r="C125" i="7"/>
  <c r="B125" i="7"/>
  <c r="D124" i="7"/>
  <c r="C124" i="7"/>
  <c r="B124" i="7"/>
  <c r="D123" i="7"/>
  <c r="C123" i="7"/>
  <c r="B123" i="7"/>
  <c r="D122" i="7"/>
  <c r="C122" i="7"/>
  <c r="B122" i="7"/>
  <c r="D121" i="7"/>
  <c r="C121" i="7"/>
  <c r="B121" i="7"/>
  <c r="D120" i="7"/>
  <c r="C120" i="7"/>
  <c r="B120" i="7"/>
  <c r="D119" i="7"/>
  <c r="C119" i="7"/>
  <c r="B119" i="7"/>
  <c r="D118" i="7"/>
  <c r="C118" i="7"/>
  <c r="B118" i="7"/>
  <c r="D117" i="7"/>
  <c r="C117" i="7"/>
  <c r="B117" i="7"/>
  <c r="D116" i="7"/>
  <c r="C116" i="7"/>
  <c r="B116" i="7"/>
  <c r="D115" i="7"/>
  <c r="C115" i="7"/>
  <c r="B115" i="7"/>
  <c r="D114" i="7"/>
  <c r="C114" i="7"/>
  <c r="B114" i="7"/>
  <c r="D113" i="7"/>
  <c r="C113" i="7"/>
  <c r="B113" i="7"/>
  <c r="D112" i="7"/>
  <c r="C112" i="7"/>
  <c r="B112" i="7"/>
  <c r="D111" i="7"/>
  <c r="C111" i="7"/>
  <c r="B111" i="7"/>
  <c r="D110" i="7"/>
  <c r="C110" i="7"/>
  <c r="B110" i="7"/>
  <c r="D109" i="7"/>
  <c r="C109" i="7"/>
  <c r="B109" i="7"/>
  <c r="D108" i="7"/>
  <c r="C108" i="7"/>
  <c r="B108" i="7"/>
  <c r="D107" i="7"/>
  <c r="C107" i="7"/>
  <c r="B107" i="7"/>
  <c r="D106" i="7"/>
  <c r="C106" i="7"/>
  <c r="B106" i="7"/>
  <c r="D105" i="7"/>
  <c r="C105" i="7"/>
  <c r="B105" i="7"/>
  <c r="D104" i="7"/>
  <c r="C104" i="7"/>
  <c r="B104" i="7"/>
  <c r="D103" i="7"/>
  <c r="C103" i="7"/>
  <c r="B103" i="7"/>
  <c r="D102" i="7"/>
  <c r="C102" i="7"/>
  <c r="B102" i="7"/>
  <c r="D101" i="7"/>
  <c r="C101" i="7"/>
  <c r="B101" i="7"/>
  <c r="D100" i="7"/>
  <c r="C100" i="7"/>
  <c r="B100" i="7"/>
  <c r="D99" i="7"/>
  <c r="C99" i="7"/>
  <c r="B99" i="7"/>
  <c r="D98" i="7"/>
  <c r="C98" i="7"/>
  <c r="B98" i="7"/>
  <c r="D97" i="7"/>
  <c r="C97" i="7"/>
  <c r="B97" i="7"/>
  <c r="D96" i="7"/>
  <c r="C96" i="7"/>
  <c r="B96" i="7"/>
  <c r="D95" i="7"/>
  <c r="C95" i="7"/>
  <c r="B95" i="7"/>
  <c r="D94" i="7"/>
  <c r="C94" i="7"/>
  <c r="B94" i="7"/>
  <c r="D93" i="7"/>
  <c r="C93" i="7"/>
  <c r="B93" i="7"/>
  <c r="D92" i="7"/>
  <c r="C92" i="7"/>
  <c r="B92" i="7"/>
  <c r="D91" i="7"/>
  <c r="C91" i="7"/>
  <c r="B91" i="7"/>
  <c r="D90" i="7"/>
  <c r="C90" i="7"/>
  <c r="B90" i="7"/>
  <c r="D89" i="7"/>
  <c r="C89" i="7"/>
  <c r="B89" i="7"/>
  <c r="D88" i="7"/>
  <c r="C88" i="7"/>
  <c r="B88" i="7"/>
  <c r="D87" i="7"/>
  <c r="C87" i="7"/>
  <c r="B87" i="7"/>
  <c r="D86" i="7"/>
  <c r="C86" i="7"/>
  <c r="B86" i="7"/>
  <c r="D85" i="7"/>
  <c r="C85" i="7"/>
  <c r="B85" i="7"/>
  <c r="D84" i="7"/>
  <c r="C84" i="7"/>
  <c r="B84" i="7"/>
  <c r="D83" i="7"/>
  <c r="C83" i="7"/>
  <c r="B83" i="7"/>
  <c r="D82" i="7"/>
  <c r="C82" i="7"/>
  <c r="B82" i="7"/>
  <c r="D81" i="7"/>
  <c r="C81" i="7"/>
  <c r="B81" i="7"/>
  <c r="D80" i="7"/>
  <c r="C80" i="7"/>
  <c r="B80" i="7"/>
  <c r="D79" i="7"/>
  <c r="C79" i="7"/>
  <c r="B79" i="7"/>
  <c r="D78" i="7"/>
  <c r="C78" i="7"/>
  <c r="B78" i="7"/>
  <c r="D77" i="7"/>
  <c r="C77" i="7"/>
  <c r="B77" i="7"/>
  <c r="D76" i="7"/>
  <c r="C76" i="7"/>
  <c r="B76" i="7"/>
  <c r="D75" i="7"/>
  <c r="C75" i="7"/>
  <c r="B75" i="7"/>
  <c r="D74" i="7"/>
  <c r="C74" i="7"/>
  <c r="B74" i="7"/>
  <c r="D73" i="7"/>
  <c r="C73" i="7"/>
  <c r="B73" i="7"/>
  <c r="D72" i="7"/>
  <c r="C72" i="7"/>
  <c r="B72" i="7"/>
  <c r="D71" i="7"/>
  <c r="C71" i="7"/>
  <c r="B71" i="7"/>
  <c r="D70" i="7"/>
  <c r="C70" i="7"/>
  <c r="B70" i="7"/>
  <c r="D69" i="7"/>
  <c r="C69" i="7"/>
  <c r="B69" i="7"/>
  <c r="D68" i="7"/>
  <c r="C68" i="7"/>
  <c r="B68" i="7"/>
  <c r="D67" i="7"/>
  <c r="C67" i="7"/>
  <c r="B67" i="7"/>
  <c r="D66" i="7"/>
  <c r="C66" i="7"/>
  <c r="B66" i="7"/>
  <c r="D65" i="7"/>
  <c r="C65" i="7"/>
  <c r="B65" i="7"/>
  <c r="D64" i="7"/>
  <c r="C64" i="7"/>
  <c r="B64" i="7"/>
  <c r="D63" i="7"/>
  <c r="C63" i="7"/>
  <c r="B63" i="7"/>
  <c r="D62" i="7"/>
  <c r="C62" i="7"/>
  <c r="B62" i="7"/>
  <c r="D61" i="7"/>
  <c r="C61" i="7"/>
  <c r="B61" i="7"/>
  <c r="D60" i="7"/>
  <c r="C60" i="7"/>
  <c r="B60" i="7"/>
  <c r="D59" i="7"/>
  <c r="C59" i="7"/>
  <c r="B59" i="7"/>
  <c r="D58" i="7"/>
  <c r="C58" i="7"/>
  <c r="B58" i="7"/>
  <c r="D57" i="7"/>
  <c r="C57" i="7"/>
  <c r="B57" i="7"/>
  <c r="D56" i="7"/>
  <c r="C56" i="7"/>
  <c r="B56" i="7"/>
  <c r="D55" i="7"/>
  <c r="C55" i="7"/>
  <c r="B55" i="7"/>
  <c r="D54" i="7"/>
  <c r="C54" i="7"/>
  <c r="B54" i="7"/>
  <c r="D53" i="7"/>
  <c r="C53" i="7"/>
  <c r="B53" i="7"/>
  <c r="D52" i="7"/>
  <c r="C52" i="7"/>
  <c r="B52" i="7"/>
  <c r="D51" i="7"/>
  <c r="C51" i="7"/>
  <c r="B51" i="7"/>
  <c r="D50" i="7"/>
  <c r="C50" i="7"/>
  <c r="B50" i="7"/>
  <c r="D49" i="7"/>
  <c r="C49" i="7"/>
  <c r="B49" i="7"/>
  <c r="D48" i="7"/>
  <c r="C48" i="7"/>
  <c r="B48" i="7"/>
  <c r="D47" i="7"/>
  <c r="C47" i="7"/>
  <c r="B47" i="7"/>
  <c r="D46" i="7"/>
  <c r="C46" i="7"/>
  <c r="B46" i="7"/>
  <c r="D45" i="7"/>
  <c r="C45" i="7"/>
  <c r="B45" i="7"/>
  <c r="D44" i="7"/>
  <c r="C44" i="7"/>
  <c r="B44" i="7"/>
  <c r="D43" i="7"/>
  <c r="C43" i="7"/>
  <c r="B43" i="7"/>
  <c r="D42" i="7"/>
  <c r="C42" i="7"/>
  <c r="B42" i="7"/>
  <c r="D41" i="7"/>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D25" i="7"/>
  <c r="C25" i="7"/>
  <c r="B25" i="7"/>
  <c r="D24" i="7"/>
  <c r="C24" i="7"/>
  <c r="B24" i="7"/>
  <c r="D23" i="7"/>
  <c r="C23" i="7"/>
  <c r="B23" i="7"/>
  <c r="D22" i="7"/>
  <c r="C22" i="7"/>
  <c r="B22" i="7"/>
  <c r="D21" i="7"/>
  <c r="C21" i="7"/>
  <c r="B21" i="7"/>
  <c r="D20" i="7"/>
  <c r="C20" i="7"/>
  <c r="B20" i="7"/>
  <c r="D19" i="7"/>
  <c r="C19" i="7"/>
  <c r="B19" i="7"/>
  <c r="D18" i="7"/>
  <c r="C18" i="7"/>
  <c r="B18" i="7"/>
  <c r="D17" i="7"/>
  <c r="C17" i="7"/>
  <c r="B17" i="7"/>
  <c r="D16" i="7"/>
  <c r="C16" i="7"/>
  <c r="B16" i="7"/>
  <c r="D15" i="7"/>
  <c r="C15" i="7"/>
  <c r="B15" i="7"/>
  <c r="D14" i="7"/>
  <c r="C14" i="7"/>
  <c r="B14" i="7"/>
  <c r="D13" i="7"/>
  <c r="C13" i="7"/>
  <c r="B13" i="7"/>
  <c r="D12" i="7"/>
  <c r="C12" i="7"/>
  <c r="B12" i="7"/>
  <c r="D11" i="7"/>
  <c r="C11" i="7"/>
  <c r="B11" i="7"/>
  <c r="D10" i="7"/>
  <c r="C10" i="7"/>
  <c r="B10" i="7"/>
  <c r="D9" i="7"/>
  <c r="C9" i="7"/>
  <c r="B9" i="7"/>
  <c r="G8" i="7"/>
  <c r="D8" i="7"/>
  <c r="C8" i="7"/>
  <c r="B8" i="7"/>
  <c r="G7" i="7"/>
  <c r="D7" i="7"/>
  <c r="C7" i="7"/>
  <c r="B7" i="7"/>
  <c r="G6" i="7"/>
  <c r="D6" i="7"/>
  <c r="C6" i="7"/>
  <c r="B6" i="7"/>
  <c r="G5" i="7"/>
  <c r="C5" i="7"/>
  <c r="B5" i="7"/>
  <c r="G4" i="7"/>
  <c r="Q10"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G12" i="5"/>
  <c r="G13" i="5"/>
  <c r="G11" i="5"/>
  <c r="G9" i="7" l="1"/>
  <c r="I5" i="7" s="1"/>
  <c r="F27" i="5"/>
  <c r="G80" i="5"/>
  <c r="H7" i="7" l="1"/>
  <c r="I7" i="7" s="1"/>
  <c r="H6" i="7"/>
  <c r="H8" i="7"/>
  <c r="I8" i="7" s="1"/>
  <c r="H5" i="7"/>
  <c r="H4" i="7"/>
  <c r="B31" i="5"/>
  <c r="C35" i="5"/>
  <c r="D35" i="5"/>
  <c r="B35" i="5"/>
  <c r="B34" i="5"/>
  <c r="H9" i="7" l="1"/>
  <c r="I4" i="7"/>
  <c r="G27" i="5"/>
  <c r="G85" i="5"/>
  <c r="G36" i="5"/>
  <c r="G23" i="5"/>
  <c r="G22" i="5"/>
  <c r="G25" i="5"/>
  <c r="G26" i="5"/>
  <c r="C24" i="5"/>
  <c r="C31" i="5" s="1"/>
  <c r="G17" i="5"/>
  <c r="C34" i="5" l="1"/>
  <c r="G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tc={6638B40B-667C-40ED-81D9-17913C9D3CD1}</author>
  </authors>
  <commentList>
    <comment ref="E9"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Christian: please check  data from QSR and your new data, so we can delete the obsolete column.</t>
      </text>
    </comment>
  </commentList>
</comments>
</file>

<file path=xl/sharedStrings.xml><?xml version="1.0" encoding="utf-8"?>
<sst xmlns="http://schemas.openxmlformats.org/spreadsheetml/2006/main" count="1654" uniqueCount="704">
  <si>
    <t>WORKING DOCUMENT</t>
  </si>
  <si>
    <t xml:space="preserve">Task Group Management (TG-M) </t>
  </si>
  <si>
    <t>Agenda Item:</t>
  </si>
  <si>
    <t>Sustainable fisheries</t>
  </si>
  <si>
    <t>Subject:</t>
  </si>
  <si>
    <t>Document No.:</t>
  </si>
  <si>
    <t>Date:</t>
  </si>
  <si>
    <t>Submitted by:</t>
  </si>
  <si>
    <t>CWSS</t>
  </si>
  <si>
    <t>Proposal:</t>
  </si>
  <si>
    <t>Netherlands</t>
  </si>
  <si>
    <t>Lower Saxony</t>
  </si>
  <si>
    <t>Schleswig-Holstein</t>
  </si>
  <si>
    <t>Denmark</t>
  </si>
  <si>
    <t>Blue mussel fishery</t>
  </si>
  <si>
    <t>None</t>
  </si>
  <si>
    <t>Quota</t>
  </si>
  <si>
    <t>For seed mussels</t>
  </si>
  <si>
    <t>Permanently closed area (ha)</t>
  </si>
  <si>
    <t>42 540</t>
  </si>
  <si>
    <t>Additional restrictions</t>
  </si>
  <si>
    <t>Approval for Seed fishery on unstable mussel beds not granted if a minimum area of 1.000 ha or biomass of 10.000 t is undercut by more than 10%.</t>
  </si>
  <si>
    <t> N.a.</t>
  </si>
  <si>
    <t>Subtidal: Min. size 50 mm (wild harvest mussels)</t>
  </si>
  <si>
    <t>Use of black box system</t>
  </si>
  <si>
    <t>Cockle fishery</t>
  </si>
  <si>
    <t>Mechanical: no landings since 2005</t>
  </si>
  <si>
    <t>No landings since 1999</t>
  </si>
  <si>
    <t>No landings since 1989</t>
  </si>
  <si>
    <t>No landings since 2008 except trial fishery in 2016</t>
  </si>
  <si>
    <t>Non-mechanical: 627 tons of meat average annual harvest 2005 – 2019</t>
  </si>
  <si>
    <t>Number of licenses/vessels for cockle fishery</t>
  </si>
  <si>
    <t>Maximum of 31 licenses for manual cockle fishery</t>
  </si>
  <si>
    <t xml:space="preserve">(all actively used) </t>
  </si>
  <si>
    <t>100 % of conservation area</t>
  </si>
  <si>
    <t>99 % of conservation area</t>
  </si>
  <si>
    <r>
      <t>Spisula</t>
    </r>
    <r>
      <rPr>
        <b/>
        <sz val="10"/>
        <color rgb="FFFFFFFF"/>
        <rFont val="Arial"/>
        <family val="2"/>
      </rPr>
      <t xml:space="preserve"> fishery</t>
    </r>
  </si>
  <si>
    <r>
      <t>Spisula</t>
    </r>
    <r>
      <rPr>
        <sz val="10"/>
        <color rgb="FF000000"/>
        <rFont val="Arial"/>
        <family val="2"/>
      </rPr>
      <t xml:space="preserve"> landings, annual average in tons fresh weight (period)</t>
    </r>
  </si>
  <si>
    <t>No landings since 2001</t>
  </si>
  <si>
    <t>No landings since 1996</t>
  </si>
  <si>
    <r>
      <t> </t>
    </r>
    <r>
      <rPr>
        <sz val="10"/>
        <color rgb="FF000000"/>
        <rFont val="Arial"/>
        <family val="2"/>
      </rPr>
      <t xml:space="preserve">No landings since 1995; no licences since April 2017 (new mussel fishery program) </t>
    </r>
  </si>
  <si>
    <t>No landings since 2003</t>
  </si>
  <si>
    <t>Oyster fishery</t>
  </si>
  <si>
    <t>Oyster culture</t>
  </si>
  <si>
    <t>Not practiced</t>
  </si>
  <si>
    <t xml:space="preserve">hand picking of intertidal pacific oysters is allowed for 18 permit holders. Amount of permit holders is limited to 12. </t>
  </si>
  <si>
    <t>Total</t>
  </si>
  <si>
    <t>Additional to above: Area for seed collectors (ha)</t>
  </si>
  <si>
    <t>Number of Licenses for mussel cultures</t>
  </si>
  <si>
    <t>Permanently closed area (% of intertidal mussel beds))</t>
  </si>
  <si>
    <t>Permanently closed area (% of National Park)</t>
  </si>
  <si>
    <t>Permanently closed area (% of conservation area)</t>
  </si>
  <si>
    <t>Minimum size for cockles (mm)</t>
  </si>
  <si>
    <t>Maximum yearly catch (t)</t>
  </si>
  <si>
    <t>Maximum yearly catch (%  of cockle stock)</t>
  </si>
  <si>
    <t>No Spisula landings since 2003</t>
  </si>
  <si>
    <t>Number of Oyster culture lot</t>
  </si>
  <si>
    <t>Minimum size for consuming (g)</t>
  </si>
  <si>
    <t>Practiced</t>
  </si>
  <si>
    <r>
      <t>Table 2. First draft of facts on shrimp fishery in the Wadden Sea (based on Baer et al. 2017 and TG-M 2015).</t>
    </r>
    <r>
      <rPr>
        <sz val="12"/>
        <color theme="1"/>
        <rFont val="Times New Roman"/>
        <family val="1"/>
      </rPr>
      <t xml:space="preserve"> </t>
    </r>
    <r>
      <rPr>
        <i/>
        <sz val="11"/>
        <color rgb="FF279DCE"/>
        <rFont val="Arial"/>
        <family val="2"/>
      </rPr>
      <t>Besides national measures, brown shrimp fishery is managed through EU regulations and through the Brown Shrimp Management Plan, which sets out details of the harvest strategy including harvest control rules (HCRs), an ecosystem approach to management of the fishery, and the regulations applying to the fishery</t>
    </r>
  </si>
  <si>
    <t>Shrimp fishery</t>
  </si>
  <si>
    <t xml:space="preserve">Average 93,471 kg (period 2004-2013) </t>
  </si>
  <si>
    <r>
      <t>TBD possible for Wadden Sea or North Sea only?</t>
    </r>
    <r>
      <rPr>
        <sz val="8"/>
        <color rgb="FF000000"/>
        <rFont val="Times New Roman"/>
        <family val="1"/>
      </rPr>
      <t>  </t>
    </r>
  </si>
  <si>
    <t>landings of the SH shrimp fishery range annually between 6000 and 6800 tons</t>
  </si>
  <si>
    <t>~1.500 t Area west of islands</t>
  </si>
  <si>
    <t>89 licenses for shrimp fishing in the Waddensea</t>
  </si>
  <si>
    <r>
      <t>103 (105) licenses (2020) granted by the BLE (Bundesanstalt für Landwirtschaft und Ernährung) for fisheries on shrimps</t>
    </r>
    <r>
      <rPr>
        <sz val="8"/>
        <color rgb="FF000000"/>
        <rFont val="Times New Roman"/>
        <family val="1"/>
      </rPr>
      <t> </t>
    </r>
    <r>
      <rPr>
        <sz val="10"/>
        <color rgb="FF000000"/>
        <rFont val="Arial"/>
        <family val="2"/>
      </rPr>
      <t>.</t>
    </r>
    <r>
      <rPr>
        <sz val="8"/>
        <color rgb="FF000000"/>
        <rFont val="Times New Roman"/>
        <family val="1"/>
      </rPr>
      <t> </t>
    </r>
  </si>
  <si>
    <t>west coast of Schleswig-Holstein 74 commercial shrimp fishing boats. Additional 52 smaller vessels are operated by part time fishermen (Nebenerwerbsfischer)</t>
  </si>
  <si>
    <t xml:space="preserve"> 32 (To be checked)</t>
  </si>
  <si>
    <t>Traditionally no quota (Baer et al 2017), Harvest Control Rules (HCRs) in Brown Shrimp Management Plan</t>
  </si>
  <si>
    <r>
      <t>Traditionally no quota (Baer et al 2017), Harvest Control Rules (HCRs) in Brown Shrimp Management Plan</t>
    </r>
    <r>
      <rPr>
        <sz val="8"/>
        <color rgb="FF000000"/>
        <rFont val="Times New Roman"/>
        <family val="1"/>
      </rPr>
      <t> </t>
    </r>
    <r>
      <rPr>
        <sz val="10"/>
        <color rgb="FF000000"/>
        <rFont val="Arial"/>
        <family val="2"/>
      </rPr>
      <t>.</t>
    </r>
  </si>
  <si>
    <r>
      <t>On the basis of the agreements as given in the Convenant VISWAD (Nature-NGOs, Government and Shrimp fishery sector) the shrimp fishery sector will apply for the necessary Nature Protection permit.</t>
    </r>
    <r>
      <rPr>
        <sz val="12"/>
        <color rgb="FF000000"/>
        <rFont val="Times New Roman"/>
        <family val="1"/>
      </rPr>
      <t xml:space="preserve"> </t>
    </r>
    <r>
      <rPr>
        <sz val="10"/>
        <color rgb="FF000000"/>
        <rFont val="Arial"/>
        <family val="2"/>
      </rPr>
      <t>Horizon of the VISWAD is 2026. The ambition for 2020 is to reduce the impact of shrimp fishery with 50%, a.o. by reduction of the fleet by 20-30%, using best-available –techniques, closed areas.</t>
    </r>
  </si>
  <si>
    <r>
      <t>*</t>
    </r>
    <r>
      <rPr>
        <sz val="12"/>
        <color theme="1"/>
        <rFont val="Times New Roman"/>
        <family val="1"/>
      </rPr>
      <t xml:space="preserve"> </t>
    </r>
    <r>
      <rPr>
        <sz val="11"/>
        <color theme="1"/>
        <rFont val="Georgia"/>
        <family val="1"/>
      </rPr>
      <t>32,661 tons in the North Sea in 2019</t>
    </r>
    <r>
      <rPr>
        <sz val="12"/>
        <color theme="1"/>
        <rFont val="Times New Roman"/>
        <family val="1"/>
      </rPr>
      <t xml:space="preserve"> for MSC fishery (</t>
    </r>
    <r>
      <rPr>
        <i/>
        <sz val="11"/>
        <color theme="1"/>
        <rFont val="Georgia"/>
        <family val="1"/>
      </rPr>
      <t>https://fisheries.msc.org/en/fisheries/north-sea-brown-shrimp)</t>
    </r>
  </si>
  <si>
    <t>Trilateral</t>
  </si>
  <si>
    <t>Oyster culture only in SH</t>
  </si>
  <si>
    <t>Hand picking in DK, SH, NL</t>
  </si>
  <si>
    <t>Oyster collection, hand picking</t>
  </si>
  <si>
    <t>Not practiced**
Handpicking on individual basis for own consumption allowed. w.o. license 
Organized handpicking for commercial use can be licensed.***</t>
  </si>
  <si>
    <t>comment CWSS: Determine area</t>
  </si>
  <si>
    <t>comment CWSS: WSP 2010 4.26 The existing permit for oyster culture in Schleswig-Holstein will remain in force. New permits will not be granted.</t>
  </si>
  <si>
    <t xml:space="preserve">comment CWSS: WSP 2010 4.22 (identical to 9.5) Cockle fishery is not allowed in the Wadden Sea Area, with the exception of mechanical fisheries in some small areas along the Esbjerg shipping lane and in the Ho Bay, and in Niedersachsen outside of the conservation area (but will not be carried out at present), as well as non-mechanical cockle fishing in The Netherlands. </t>
  </si>
  <si>
    <t>Intertidal: Seed fishery on unstable mussel beds only if at least 2000 ha of 1-year old mussel beds are left.</t>
  </si>
  <si>
    <t>Seed fishery restrictions</t>
  </si>
  <si>
    <t>Min size (mm)</t>
  </si>
  <si>
    <t xml:space="preserve"> 15.12.-31.03.</t>
  </si>
  <si>
    <t xml:space="preserve"> for spat 01.05-30.06 and for harvest mussels 01.04-15.06</t>
  </si>
  <si>
    <t>Stock assessment</t>
  </si>
  <si>
    <t xml:space="preserve">Mussel culture area, in use (ha) </t>
  </si>
  <si>
    <t>Former wild mussel fishery (dredge) - now closed</t>
  </si>
  <si>
    <t>Hamburg</t>
  </si>
  <si>
    <t>Seed collection (Sieben et al 2013)</t>
  </si>
  <si>
    <t>Finfish</t>
  </si>
  <si>
    <t>Bottom gill net fishery (5-6 permits in use)
- Seine net fishery (4-5 permits in use)</t>
  </si>
  <si>
    <t>Bottom gill net fishery</t>
  </si>
  <si>
    <t>Fyke net fishery, (24 permits in use)</t>
  </si>
  <si>
    <t>Fyke net fishery</t>
  </si>
  <si>
    <t>Dutch coastal waters (3-12 nm) also accessible to German shrimp trawlers (access to Danish fleet not specified)</t>
  </si>
  <si>
    <t>German coastal waters (3-12 nm) accessible to NL fleet, and from DK/German frontier to northern tip of Amrum also accessible to DK fleet.</t>
  </si>
  <si>
    <t>some shrimp fishing allowed in special areas (as well as small-scale fishery for private use).</t>
  </si>
  <si>
    <t>Danish coastal waters (6-12 nm) accessible to German fleet from DK/German frontier to Hanstholm. NL fleet only allowed access outside 12nm.</t>
  </si>
  <si>
    <t>General trend in production (Sieben et al 2013)</t>
  </si>
  <si>
    <t>Strong decrease from 1999. Slight increase since 2005 due to increase in manual cockle landings</t>
  </si>
  <si>
    <t>Decrease since 2001</t>
  </si>
  <si>
    <t>N/A</t>
  </si>
  <si>
    <t>Yes, from Horns Reef area in North Sea for nature restoration project</t>
  </si>
  <si>
    <t>Subtidal (P. Sand Kristensen, pers. comm. In Sieben et al 2013)</t>
  </si>
  <si>
    <t>NL</t>
  </si>
  <si>
    <t>LS</t>
  </si>
  <si>
    <t>SH</t>
  </si>
  <si>
    <t>DK</t>
  </si>
  <si>
    <t>HH</t>
  </si>
  <si>
    <t>Most German vessels are smaller than 20 m in length with engine power of around 200 kW (Addison et al 2019)</t>
  </si>
  <si>
    <t>60% of the Dutch fleet are larger than 20 m with engine powers greater than 200 kW.(Addison et al 2019)</t>
  </si>
  <si>
    <t>Germany: 190</t>
  </si>
  <si>
    <t>Number of Licenses for mussel fishing vessels</t>
  </si>
  <si>
    <t>Ls: percentage to be confirmed</t>
  </si>
  <si>
    <t>comment LS: If the BLE is responsible for licensing of shrimp fishing boats, this apllies to both Lower Saxony and Schleswig-Holstein and should therefore be handled in the same way.
Acutually 103 regular licences and further 2 licences for ‘Nebenerwerbsfischer’, which means fishery vessels which have the permission to fish on shrimps but hardly do (doing mostly tourist trips)</t>
  </si>
  <si>
    <t>comment LS: Plan into force since January 1st 2016</t>
  </si>
  <si>
    <t>Non-commercial fishing</t>
  </si>
  <si>
    <t>For personal use it is allowed to take 10 kg/day of shellfish.</t>
  </si>
  <si>
    <t>By National park law all kinds of recreational fishing is forbidden in the core zones of the national park. Recreational fishing is allowed without a license in the intermediate and the recreational zone of the national park. This includes the collection of blue mussels and oysters for private use</t>
  </si>
  <si>
    <t>All persons with a fishing license (which is needed in Schleswig-Holstein e.g. for angling) are allowed, within a general administrative regulation of the Nationalpark Law to collect oysters and blue mussels for private use. This use is restricted to zone 2 and the coastal strip of zone 1. The amount is limited to a maximum of 10 liters per day</t>
  </si>
  <si>
    <t>Recreational fishing is allowed in the Danish part of the Wadden Sea when a fishing license has been purchased. NB! No nets and fykes allowed.
Collection of mussels and oisters for personal consumption is allowed without fishing license</t>
  </si>
  <si>
    <t>Table3. First draft of facts on non-commercial fishing in the Wadden Sea (input TG-M 2015).</t>
  </si>
  <si>
    <t>Average annual landing / Area in use (ha) (t per ha)</t>
  </si>
  <si>
    <t>Number of licenses for shrimp fishing vessels under MSC UoC certification in the North Sea</t>
  </si>
  <si>
    <t>Comment LS: As today a lot of shrimp trawlers do weekly fishing and return to their ports of registration only in the weekend, landings don’t necessarily mirror where or by whom the shrimp were caught. Therefore it makes more sense to use data on landings for the entire Wadden Sea
Official data are available for Lower Saxony up to 2018. The 10 year mean 2008-2018 would be 5938 to (data source: https://www.ml.niedersachsen.de/startseite/aktuelles_veranstaltungen/veroeffentlichungen/die-niedersaechsische-landwirtschaft-in-zahlen-121348.html)</t>
  </si>
  <si>
    <t>Comment CWSS: Trilateral include 4 Belgian vessels</t>
  </si>
  <si>
    <t>Fleet characteristics (average size and capacity of vessels) Wadden Sea and North Sea region</t>
  </si>
  <si>
    <t>No mechanical landings</t>
  </si>
  <si>
    <t>Average annual cockle landings (tons wet weight) mechanical</t>
  </si>
  <si>
    <t>Average annual cockle landings (tons wet weight), non mechanical</t>
  </si>
  <si>
    <t>Average annual Mussel landings from culture lots: NL: 2009 - 2019 2009-2019 (t). Oosterschelde</t>
  </si>
  <si>
    <t>Restrictions: Quota, mussels</t>
  </si>
  <si>
    <t>Fishing applying nets</t>
  </si>
  <si>
    <t xml:space="preserve">subtidal)
Within the islands in the Danish part of the Wadden Sea, T
There is a general prohibition on fyke nets, gillnets, re. concluding note. </t>
  </si>
  <si>
    <t>there is regulation on gillnets within the whale sanctuary off the west coast of the island of Sylt by fishery Law</t>
  </si>
  <si>
    <t>Not practiced (only as a bycatch during the commercial blue mussel fishery).</t>
  </si>
  <si>
    <t>Oyster culture area (ha)</t>
  </si>
  <si>
    <t>comment SH: New permits will not be granted.</t>
  </si>
  <si>
    <t>Restrictions</t>
  </si>
  <si>
    <t xml:space="preserve">Common cockles can be fished in an area, bordered in the north by latitude 55 ° 36'N and in the south by the Danish German maritime border. However, the fisheries must take place outside the 3 mile limit at depths greater than 6 meters and not between the parallel of latitude of 55 ° 12'N and 55 ° 20'N. </t>
  </si>
  <si>
    <t>Spisula can be fished in an area, bordered to the north by latitude 56 ° 14'1N and south of latitude 55 ° 50'00 N. However, the fisheries must take place outside the 1-mile of the low-water line.</t>
  </si>
  <si>
    <t>Not allowed in National Park</t>
  </si>
  <si>
    <t>Not allowed in natinoal park</t>
  </si>
  <si>
    <t>Permits</t>
  </si>
  <si>
    <t>n spring a survey is conducted on stock availablility</t>
  </si>
  <si>
    <t xml:space="preserve">
Permits for manual cockle fishery provided via the nature protection law. The ministry, the province of Friesland and NGO’s agreed in 2011 the following:
-	The sector needs continuity and is allowed to harvest cockles in years with a limited number of cockles available (maximum of 2.5%)
-	The most important bird areas will be permanently closed;
-	A number of valuable areas for birds will be closed in the years few cockles are present. In other areas there will be limited fishing;
-	Fishing in these areas is allowed in years with an abundance of cockles while fishery will be spread over the Wadden Sea. </t>
  </si>
  <si>
    <t>By regulations beam trawl fisheries for shrimp can only take place 3 nautical miles outside the low-water line. South of Skallingen peninsular it is not allowed to fish for shrimps within the Islands.
Due to conservation concerns, the entire inner Danish Wadden Sea area was closed to fishing in 1977 and the regulation is still in force.</t>
  </si>
  <si>
    <t>Comments</t>
  </si>
  <si>
    <t>Dredge and seed collectors</t>
  </si>
  <si>
    <t>Wild mussel fishery</t>
  </si>
  <si>
    <t>Subtidal and intertidal Additional info: Management Plan: 29 sites out of a total of 102 intertidal sites are closed for seed mussel fishery (12 closed by law, 17 closed by management plan)
- Approval for seed fishery on unstable mussel beds not granted if a minimum area of 1.000ha and a biomass of 10.000 t is undercut by more than 10%.</t>
  </si>
  <si>
    <t xml:space="preserve">
Import of seed mussels? </t>
  </si>
  <si>
    <t>Yes, from the UK and Ireland  (Sieben et al 2013)</t>
  </si>
  <si>
    <t>Potentially, although the extent of this is unknown (G. Millat, pers. comm.) (Sieben et al 2013)
- import of seed mussels from areas outside specified geographic limitations is not allowed</t>
  </si>
  <si>
    <t>All activities restricted to the subtidal</t>
  </si>
  <si>
    <t xml:space="preserve">Subtidal (intertidal if 2000 ha of 1-yr old beds remain). (Sieben et al 2013)
mussels covenant aimed to fully end the mussel fishery in the subtidal part by 2020 (100%). This process is going slower than expected. 28% of the subtidal part is now closed for seed fishery. It is expected to increase this to 35.7% by the end of the year. </t>
  </si>
  <si>
    <t>Area fished (intertidal, subtidal)</t>
  </si>
  <si>
    <t>Inventory on fishery activities in the Wadden Sea Conservation Area</t>
  </si>
  <si>
    <t xml:space="preserve">Table 1. Shellfish fishing in the Wadden Sea Conservation Area </t>
  </si>
  <si>
    <t>32,661 tons in the North Sea in 2019 for MSC fishery</t>
  </si>
  <si>
    <t>Draft Fisheries Inventory for the Wadden Sea Cooperation Area and relation to Framework Sustainable Fisheries: Tables 1 - 4</t>
  </si>
  <si>
    <t>No</t>
  </si>
  <si>
    <t>not in LS landing data</t>
  </si>
  <si>
    <t xml:space="preserve">christian checks </t>
  </si>
  <si>
    <t>yes, in cooperation area (Jade) not conservation area. Christian checks ha</t>
  </si>
  <si>
    <t>Area</t>
  </si>
  <si>
    <t>Cooperation Area (ha)</t>
  </si>
  <si>
    <t>Conservation Area (ha)</t>
  </si>
  <si>
    <t>World Heritage Property (ha)</t>
  </si>
  <si>
    <t>National Parks</t>
  </si>
  <si>
    <t>Wadden Sea Area (ha)</t>
  </si>
  <si>
    <t>Landings, shellfish (wet weight) [t]</t>
  </si>
  <si>
    <t>Landings, shrimps (human consumption) [t]</t>
  </si>
  <si>
    <t>D</t>
  </si>
  <si>
    <t>Landings, shrimps (non-human consumption) [t]</t>
  </si>
  <si>
    <t>Source: Addison 2019</t>
  </si>
  <si>
    <t>note: for two vessels, producer organisations are missing in the original table</t>
  </si>
  <si>
    <t>Fishing vessels flag states</t>
  </si>
  <si>
    <t>here: D+DE</t>
  </si>
  <si>
    <t>Vessel no.</t>
  </si>
  <si>
    <t>Flag state</t>
  </si>
  <si>
    <t>Producer Organisation</t>
  </si>
  <si>
    <t>ACC-001</t>
  </si>
  <si>
    <t>EZDK</t>
  </si>
  <si>
    <t>DE</t>
  </si>
  <si>
    <t>ACC-002</t>
  </si>
  <si>
    <t>BE</t>
  </si>
  <si>
    <t>ACC-003</t>
  </si>
  <si>
    <t>ACC-004</t>
  </si>
  <si>
    <t>ACC-008</t>
  </si>
  <si>
    <t>TEEW</t>
  </si>
  <si>
    <t>ACC-010</t>
  </si>
  <si>
    <t>ACC-012</t>
  </si>
  <si>
    <t>ACC-014</t>
  </si>
  <si>
    <t>ACC-016</t>
  </si>
  <si>
    <t>ARM-014</t>
  </si>
  <si>
    <t>Urk</t>
  </si>
  <si>
    <t>ARM-025</t>
  </si>
  <si>
    <t>Nederlandse Vissersbond</t>
  </si>
  <si>
    <t>ARM-033</t>
  </si>
  <si>
    <t>ARM-046</t>
  </si>
  <si>
    <t>BEN-001</t>
  </si>
  <si>
    <t>Rousant</t>
  </si>
  <si>
    <t>BOU-024</t>
  </si>
  <si>
    <t>Delta Zuid</t>
  </si>
  <si>
    <t>BR-008</t>
  </si>
  <si>
    <t>BR-010</t>
  </si>
  <si>
    <t>BR-029</t>
  </si>
  <si>
    <t>BRA-003</t>
  </si>
  <si>
    <t>BRA-005</t>
  </si>
  <si>
    <t>BRA-007</t>
  </si>
  <si>
    <t>BUES-004</t>
  </si>
  <si>
    <t>CUX-001</t>
  </si>
  <si>
    <t>CUX-003</t>
  </si>
  <si>
    <t>CUX-004</t>
  </si>
  <si>
    <t>CUX-005</t>
  </si>
  <si>
    <t>CUX-007</t>
  </si>
  <si>
    <t>CUX-008</t>
  </si>
  <si>
    <t>CUX-009</t>
  </si>
  <si>
    <t>CUX-010</t>
  </si>
  <si>
    <t>CUX-011</t>
  </si>
  <si>
    <t>CUX-012</t>
  </si>
  <si>
    <t>CUX-014</t>
  </si>
  <si>
    <t>CUX-016</t>
  </si>
  <si>
    <t>CUX-017</t>
  </si>
  <si>
    <t>CUX-018</t>
  </si>
  <si>
    <t>CUX-019</t>
  </si>
  <si>
    <t>CUX-021</t>
  </si>
  <si>
    <t>DAN-001</t>
  </si>
  <si>
    <t>DIT-001</t>
  </si>
  <si>
    <t>DIT-003</t>
  </si>
  <si>
    <t>DIT-005</t>
  </si>
  <si>
    <t>DIT-006</t>
  </si>
  <si>
    <t>KüNo</t>
  </si>
  <si>
    <t>DIT-018</t>
  </si>
  <si>
    <t>DOR-001</t>
  </si>
  <si>
    <t>DOR-005</t>
  </si>
  <si>
    <t>DOR-006</t>
  </si>
  <si>
    <t>DOR-008</t>
  </si>
  <si>
    <t>DOR-009</t>
  </si>
  <si>
    <t>DOR-010</t>
  </si>
  <si>
    <t>E-004</t>
  </si>
  <si>
    <t>DFPO</t>
  </si>
  <si>
    <t>E-035</t>
  </si>
  <si>
    <t>E-041</t>
  </si>
  <si>
    <t>E-061</t>
  </si>
  <si>
    <t>E-400</t>
  </si>
  <si>
    <t>E-426</t>
  </si>
  <si>
    <t>E-567</t>
  </si>
  <si>
    <t>FED-002</t>
  </si>
  <si>
    <t>FED-004</t>
  </si>
  <si>
    <t>FED-005</t>
  </si>
  <si>
    <t>FED-007</t>
  </si>
  <si>
    <t>FED-008</t>
  </si>
  <si>
    <t>FED-010</t>
  </si>
  <si>
    <t>FED-012</t>
  </si>
  <si>
    <t>FRI-020</t>
  </si>
  <si>
    <t>FRI-035</t>
  </si>
  <si>
    <t>GO-029</t>
  </si>
  <si>
    <t>GO-057</t>
  </si>
  <si>
    <t>GO-058</t>
  </si>
  <si>
    <t>GRE-001</t>
  </si>
  <si>
    <t>GRE-002</t>
  </si>
  <si>
    <t>GRE-003</t>
  </si>
  <si>
    <t>GRE-004</t>
  </si>
  <si>
    <t>GRE-006</t>
  </si>
  <si>
    <t>GRE-009</t>
  </si>
  <si>
    <t>GRE-010</t>
  </si>
  <si>
    <t>GRE-011</t>
  </si>
  <si>
    <t>GRE-012</t>
  </si>
  <si>
    <t>GRE-014</t>
  </si>
  <si>
    <t>GRE-015</t>
  </si>
  <si>
    <t>GRE-016</t>
  </si>
  <si>
    <t>GRE-017</t>
  </si>
  <si>
    <t>GRE-018</t>
  </si>
  <si>
    <t>GRE-019</t>
  </si>
  <si>
    <t>GRE-020</t>
  </si>
  <si>
    <t>GRE-022</t>
  </si>
  <si>
    <t>GRE-023</t>
  </si>
  <si>
    <t>GRE-024</t>
  </si>
  <si>
    <t>GRE-025</t>
  </si>
  <si>
    <t>GRE-026</t>
  </si>
  <si>
    <t>GRE-028</t>
  </si>
  <si>
    <t>GRE-029</t>
  </si>
  <si>
    <t>GRE-032</t>
  </si>
  <si>
    <t>GRE-033</t>
  </si>
  <si>
    <t>GRE-034</t>
  </si>
  <si>
    <t>GRE-036</t>
  </si>
  <si>
    <t>GRE-037</t>
  </si>
  <si>
    <t>HA-004</t>
  </si>
  <si>
    <t>HA-013</t>
  </si>
  <si>
    <t>HA-040</t>
  </si>
  <si>
    <t>HA-041</t>
  </si>
  <si>
    <t>HA-043</t>
  </si>
  <si>
    <t>HA-062</t>
  </si>
  <si>
    <t>HA-075</t>
  </si>
  <si>
    <t>HAR-007</t>
  </si>
  <si>
    <t>HD-005</t>
  </si>
  <si>
    <t>HD-032</t>
  </si>
  <si>
    <t>HD-042</t>
  </si>
  <si>
    <t>HF-567</t>
  </si>
  <si>
    <t>HK-080</t>
  </si>
  <si>
    <t>HK-081</t>
  </si>
  <si>
    <t>HK-082</t>
  </si>
  <si>
    <t>HK-083</t>
  </si>
  <si>
    <t>HOO-001</t>
  </si>
  <si>
    <t>HOO-003</t>
  </si>
  <si>
    <t>HOO-052</t>
  </si>
  <si>
    <t>HOO-060</t>
  </si>
  <si>
    <t>HOR-001</t>
  </si>
  <si>
    <t>HUS-007</t>
  </si>
  <si>
    <t>HUS-018</t>
  </si>
  <si>
    <t>HUS-019</t>
  </si>
  <si>
    <t>HV-016</t>
  </si>
  <si>
    <t>HV-035</t>
  </si>
  <si>
    <t>HV-042</t>
  </si>
  <si>
    <t>HV-067</t>
  </si>
  <si>
    <t>HV-080</t>
  </si>
  <si>
    <t>IJM-008</t>
  </si>
  <si>
    <t>IJM-018</t>
  </si>
  <si>
    <t>IJM-022</t>
  </si>
  <si>
    <t>IJM-031</t>
  </si>
  <si>
    <t>KG-009</t>
  </si>
  <si>
    <t>KG-018</t>
  </si>
  <si>
    <t>KW-072</t>
  </si>
  <si>
    <t>L-217</t>
  </si>
  <si>
    <t>L-223</t>
  </si>
  <si>
    <t>L-248</t>
  </si>
  <si>
    <t>L-299</t>
  </si>
  <si>
    <t>L-610</t>
  </si>
  <si>
    <t>LO-004</t>
  </si>
  <si>
    <t>LO-005</t>
  </si>
  <si>
    <t>LO-007</t>
  </si>
  <si>
    <t>LO-008</t>
  </si>
  <si>
    <t>LO-013</t>
  </si>
  <si>
    <t>LO-014</t>
  </si>
  <si>
    <t>LO-017</t>
  </si>
  <si>
    <t>LO-020</t>
  </si>
  <si>
    <t>LO-028</t>
  </si>
  <si>
    <t>NEU-217</t>
  </si>
  <si>
    <t>NEU-225</t>
  </si>
  <si>
    <t>NEU-226</t>
  </si>
  <si>
    <t>NEU-230</t>
  </si>
  <si>
    <t>NEU-231</t>
  </si>
  <si>
    <t>NEU-232</t>
  </si>
  <si>
    <t>NEU-233</t>
  </si>
  <si>
    <t>NEU-240</t>
  </si>
  <si>
    <t>NEU-245</t>
  </si>
  <si>
    <t>NOR-201</t>
  </si>
  <si>
    <t>NOR-202</t>
  </si>
  <si>
    <t>NOR-205</t>
  </si>
  <si>
    <t>NOR-207</t>
  </si>
  <si>
    <t>NOR-208</t>
  </si>
  <si>
    <t>NOR-210</t>
  </si>
  <si>
    <t>NOR-211</t>
  </si>
  <si>
    <t>NOR-225</t>
  </si>
  <si>
    <t>NOR-231</t>
  </si>
  <si>
    <t>NOR-232</t>
  </si>
  <si>
    <t>O-083</t>
  </si>
  <si>
    <t>OD-002</t>
  </si>
  <si>
    <t>OD-003</t>
  </si>
  <si>
    <t>OL-002</t>
  </si>
  <si>
    <t>OL-005</t>
  </si>
  <si>
    <t>OL-012</t>
  </si>
  <si>
    <t>OL-037</t>
  </si>
  <si>
    <t>PEL-002</t>
  </si>
  <si>
    <t>PEL-005</t>
  </si>
  <si>
    <t>PEL-012</t>
  </si>
  <si>
    <t>PEL-015</t>
  </si>
  <si>
    <t>PEL-016</t>
  </si>
  <si>
    <t>PEL-021</t>
  </si>
  <si>
    <t>PEL-032</t>
  </si>
  <si>
    <t>PEL-033</t>
  </si>
  <si>
    <t>POG-001</t>
  </si>
  <si>
    <t>RI-078</t>
  </si>
  <si>
    <t>RI-093</t>
  </si>
  <si>
    <t>RI-157</t>
  </si>
  <si>
    <t>RI-159</t>
  </si>
  <si>
    <t>RI-320</t>
  </si>
  <si>
    <t>RI-323</t>
  </si>
  <si>
    <t>RI-342</t>
  </si>
  <si>
    <t>RI-426</t>
  </si>
  <si>
    <t>RI-450</t>
  </si>
  <si>
    <t>RI-557</t>
  </si>
  <si>
    <t>RI-562</t>
  </si>
  <si>
    <t>SAS-110</t>
  </si>
  <si>
    <t>SC-002</t>
  </si>
  <si>
    <t>SC-003</t>
  </si>
  <si>
    <t>SC-006</t>
  </si>
  <si>
    <t>SC-009</t>
  </si>
  <si>
    <t>SC-012</t>
  </si>
  <si>
    <t>SC-013</t>
  </si>
  <si>
    <t>SC-014</t>
  </si>
  <si>
    <t>SC-017</t>
  </si>
  <si>
    <t>SC-020</t>
  </si>
  <si>
    <t>SC-032</t>
  </si>
  <si>
    <t>SC-034</t>
  </si>
  <si>
    <t>SC-036</t>
  </si>
  <si>
    <t>SC-043</t>
  </si>
  <si>
    <t>SC-044</t>
  </si>
  <si>
    <t>SCH-010</t>
  </si>
  <si>
    <t>SCH-018</t>
  </si>
  <si>
    <t>SCH-045</t>
  </si>
  <si>
    <t>SD-001</t>
  </si>
  <si>
    <t>SD-007</t>
  </si>
  <si>
    <t>SD-008</t>
  </si>
  <si>
    <t>SD-009</t>
  </si>
  <si>
    <t>SD-010</t>
  </si>
  <si>
    <t>SD-011</t>
  </si>
  <si>
    <t>SD-013</t>
  </si>
  <si>
    <t>SD-017</t>
  </si>
  <si>
    <t>MISSING</t>
  </si>
  <si>
    <t>SD-014</t>
  </si>
  <si>
    <t>SD-015</t>
  </si>
  <si>
    <t>SD-019</t>
  </si>
  <si>
    <t>Elsfl.</t>
  </si>
  <si>
    <t>SD-021</t>
  </si>
  <si>
    <t>SD-022</t>
  </si>
  <si>
    <t>SD-023</t>
  </si>
  <si>
    <t>SD-024</t>
  </si>
  <si>
    <t>SD-026</t>
  </si>
  <si>
    <t>SD-028</t>
  </si>
  <si>
    <t>SD-034</t>
  </si>
  <si>
    <t>SD-035</t>
  </si>
  <si>
    <t>SH-003</t>
  </si>
  <si>
    <t>SH-016</t>
  </si>
  <si>
    <t>SK-042</t>
  </si>
  <si>
    <t>SL-013</t>
  </si>
  <si>
    <t>SL-028</t>
  </si>
  <si>
    <t>SPI-003</t>
  </si>
  <si>
    <t>SPI-004</t>
  </si>
  <si>
    <t>SPI-009</t>
  </si>
  <si>
    <t>ST-001</t>
  </si>
  <si>
    <t>ST-004</t>
  </si>
  <si>
    <t>ST-005</t>
  </si>
  <si>
    <t>ST-007</t>
  </si>
  <si>
    <t>ST-010</t>
  </si>
  <si>
    <t>ST-018</t>
  </si>
  <si>
    <t>ST-020</t>
  </si>
  <si>
    <t>Wieringen</t>
  </si>
  <si>
    <t>ST-021</t>
  </si>
  <si>
    <t>ST-022</t>
  </si>
  <si>
    <t>ST-023</t>
  </si>
  <si>
    <t>ST-025</t>
  </si>
  <si>
    <t>ST-027</t>
  </si>
  <si>
    <t>ST-028</t>
  </si>
  <si>
    <t>SU-001</t>
  </si>
  <si>
    <t>SU-003</t>
  </si>
  <si>
    <t>SU-006</t>
  </si>
  <si>
    <t>SU-007</t>
  </si>
  <si>
    <t>SU-008</t>
  </si>
  <si>
    <t>SU-009</t>
  </si>
  <si>
    <t>SU-014</t>
  </si>
  <si>
    <t>SU-016</t>
  </si>
  <si>
    <t>SW-001</t>
  </si>
  <si>
    <t>SW-002</t>
  </si>
  <si>
    <t>SW-004</t>
  </si>
  <si>
    <t>TH-005</t>
  </si>
  <si>
    <t>TH-006</t>
  </si>
  <si>
    <t>TH-010</t>
  </si>
  <si>
    <t>TH-119</t>
  </si>
  <si>
    <t>TM-019</t>
  </si>
  <si>
    <t>TOEN-022</t>
  </si>
  <si>
    <t>TS-002</t>
  </si>
  <si>
    <t>TS-006</t>
  </si>
  <si>
    <t>TS-009</t>
  </si>
  <si>
    <t>TS-010</t>
  </si>
  <si>
    <t>TX-021</t>
  </si>
  <si>
    <t>Texel</t>
  </si>
  <si>
    <t>TX-027</t>
  </si>
  <si>
    <t>TX-033</t>
  </si>
  <si>
    <t>TX-034</t>
  </si>
  <si>
    <t>TX-042</t>
  </si>
  <si>
    <t>TX-065</t>
  </si>
  <si>
    <t>UK-012</t>
  </si>
  <si>
    <t>UK-016</t>
  </si>
  <si>
    <t>UK-044</t>
  </si>
  <si>
    <t>UK-071</t>
  </si>
  <si>
    <t>UK-080</t>
  </si>
  <si>
    <t>UK-092</t>
  </si>
  <si>
    <t>UK-094</t>
  </si>
  <si>
    <t>UK-129</t>
  </si>
  <si>
    <t>UK-155</t>
  </si>
  <si>
    <t>UK-156</t>
  </si>
  <si>
    <t>UK-162</t>
  </si>
  <si>
    <t>UK-163</t>
  </si>
  <si>
    <t>UK-165</t>
  </si>
  <si>
    <t>UK-166</t>
  </si>
  <si>
    <t>UK-168</t>
  </si>
  <si>
    <t>UK-171</t>
  </si>
  <si>
    <t>UK-179</t>
  </si>
  <si>
    <t>UK-236</t>
  </si>
  <si>
    <t>UK-266</t>
  </si>
  <si>
    <t>UK-271</t>
  </si>
  <si>
    <t>UK-368</t>
  </si>
  <si>
    <t>UQ-006</t>
  </si>
  <si>
    <t>UQ-015</t>
  </si>
  <si>
    <t>UQ-017</t>
  </si>
  <si>
    <t>UQ-021</t>
  </si>
  <si>
    <t>VAR-006</t>
  </si>
  <si>
    <t>VD-006</t>
  </si>
  <si>
    <t>VLI-007</t>
  </si>
  <si>
    <t>VLI-027</t>
  </si>
  <si>
    <t>WAR-058</t>
  </si>
  <si>
    <t>WK-010</t>
  </si>
  <si>
    <t>WL-002</t>
  </si>
  <si>
    <t>WL-003</t>
  </si>
  <si>
    <t>WL-004</t>
  </si>
  <si>
    <t>WL-008</t>
  </si>
  <si>
    <t>WL-015</t>
  </si>
  <si>
    <t>WL-018</t>
  </si>
  <si>
    <t>WL-020</t>
  </si>
  <si>
    <t>WL-022</t>
  </si>
  <si>
    <t>WL-025</t>
  </si>
  <si>
    <t>WL-028</t>
  </si>
  <si>
    <t>WL-033</t>
  </si>
  <si>
    <t>WL-039</t>
  </si>
  <si>
    <t>WON-017</t>
  </si>
  <si>
    <t>WON-050</t>
  </si>
  <si>
    <t>WON-077</t>
  </si>
  <si>
    <t>WR-001</t>
  </si>
  <si>
    <t>WR-002</t>
  </si>
  <si>
    <t>WR-007</t>
  </si>
  <si>
    <t>WR-008</t>
  </si>
  <si>
    <t>WR-009</t>
  </si>
  <si>
    <t>WR-012</t>
  </si>
  <si>
    <t>WR-014</t>
  </si>
  <si>
    <t>WR-018</t>
  </si>
  <si>
    <t>WR-020</t>
  </si>
  <si>
    <t>WR-021</t>
  </si>
  <si>
    <t>WR-022</t>
  </si>
  <si>
    <t>WR-023</t>
  </si>
  <si>
    <t>WR-027</t>
  </si>
  <si>
    <t>WR-029</t>
  </si>
  <si>
    <t>WR-030</t>
  </si>
  <si>
    <t>WR-036</t>
  </si>
  <si>
    <t>WR-050</t>
  </si>
  <si>
    <t>WR-054</t>
  </si>
  <si>
    <t>WR-057</t>
  </si>
  <si>
    <t>WR-071</t>
  </si>
  <si>
    <t>WR-072</t>
  </si>
  <si>
    <t>WR-075</t>
  </si>
  <si>
    <t>WR-080</t>
  </si>
  <si>
    <t>WR-084</t>
  </si>
  <si>
    <t>WR-085</t>
  </si>
  <si>
    <t>WR-088</t>
  </si>
  <si>
    <t>WR-089</t>
  </si>
  <si>
    <t>WR-098</t>
  </si>
  <si>
    <t>WR-103</t>
  </si>
  <si>
    <t>WR-106</t>
  </si>
  <si>
    <t>WR-108</t>
  </si>
  <si>
    <t>WR-109</t>
  </si>
  <si>
    <t>WR-112</t>
  </si>
  <si>
    <t>WR-117</t>
  </si>
  <si>
    <t>WR-122</t>
  </si>
  <si>
    <t>WR-123</t>
  </si>
  <si>
    <t>WR-126</t>
  </si>
  <si>
    <t>WR-129</t>
  </si>
  <si>
    <t>WR-130</t>
  </si>
  <si>
    <t>WR-143</t>
  </si>
  <si>
    <t>WR-181</t>
  </si>
  <si>
    <t>WR-189</t>
  </si>
  <si>
    <t>WR-212</t>
  </si>
  <si>
    <t>WR-213</t>
  </si>
  <si>
    <t>WR-222</t>
  </si>
  <si>
    <t>WR-226</t>
  </si>
  <si>
    <t>WR-230</t>
  </si>
  <si>
    <t>WR-244</t>
  </si>
  <si>
    <t>WR-274</t>
  </si>
  <si>
    <t>WR-289</t>
  </si>
  <si>
    <t>WR-291</t>
  </si>
  <si>
    <t>WRE-001</t>
  </si>
  <si>
    <t>WRE-002</t>
  </si>
  <si>
    <t>WRE-003</t>
  </si>
  <si>
    <t>WRE-004</t>
  </si>
  <si>
    <t>WRE-005</t>
  </si>
  <si>
    <t>WRE-006</t>
  </si>
  <si>
    <t>YE-003</t>
  </si>
  <si>
    <t>YE-006</t>
  </si>
  <si>
    <t>YE-063</t>
  </si>
  <si>
    <t>YE-076</t>
  </si>
  <si>
    <t>YE-078</t>
  </si>
  <si>
    <t>YE-088</t>
  </si>
  <si>
    <t>YE-138</t>
  </si>
  <si>
    <t>YE-139</t>
  </si>
  <si>
    <t>YE-238</t>
  </si>
  <si>
    <t>Z-008</t>
  </si>
  <si>
    <t>Z-080</t>
  </si>
  <si>
    <t>ZK-001</t>
  </si>
  <si>
    <t>ZK-002</t>
  </si>
  <si>
    <t>ZK-005</t>
  </si>
  <si>
    <t>ZK-008</t>
  </si>
  <si>
    <t>ZK-010</t>
  </si>
  <si>
    <t>ZK-011</t>
  </si>
  <si>
    <t>ZK-012</t>
  </si>
  <si>
    <t>ZK-013</t>
  </si>
  <si>
    <t>ZK-014</t>
  </si>
  <si>
    <t>ZK-017</t>
  </si>
  <si>
    <t>ZK-018</t>
  </si>
  <si>
    <t>ZK-020</t>
  </si>
  <si>
    <t>ZK-021</t>
  </si>
  <si>
    <t>ZK-023</t>
  </si>
  <si>
    <t>ZK-037</t>
  </si>
  <si>
    <t>ZK-043</t>
  </si>
  <si>
    <t>ZK-044</t>
  </si>
  <si>
    <t>ZK-046</t>
  </si>
  <si>
    <t>ZK-047</t>
  </si>
  <si>
    <t>ZK-049</t>
  </si>
  <si>
    <t>ZK-050</t>
  </si>
  <si>
    <t>ZK-080</t>
  </si>
  <si>
    <t>ZK-081</t>
  </si>
  <si>
    <t>ZK-087</t>
  </si>
  <si>
    <t>ZK-092</t>
  </si>
  <si>
    <t>*  This sheet contains information and data on figures 1 and 2 in the fishery thematic report of the QSR 2017. DATA: ICES 2015 Report of the Working Group on Crangon Fisheries and Life History (WGCRAN). 18-20 May 2015, Ijmuiden, the Netherlands. ICES CM 2015/SSGEPD: 07.58 pp.</t>
  </si>
  <si>
    <t>Landings, other (please specify)?</t>
  </si>
  <si>
    <t>Table 2a Landings in the North Sea*</t>
  </si>
  <si>
    <t>Draft Fisheries Inventory for the Wadden Sea Cooperation Area: Landings over time</t>
  </si>
  <si>
    <t>Table 2b Landings in the North Sea</t>
  </si>
  <si>
    <t>Q: should other fisheries data be considered? Please add.</t>
  </si>
  <si>
    <t>Table 3 Other landings in the Wadden Sea or North Sea that should be considered?</t>
  </si>
  <si>
    <t>Table 1. Landings in the Wadden Sea Cooperation Area (data QSR 2017 included)</t>
  </si>
  <si>
    <t>Please insert information for your state. Data are from QSR 2017 - please add or correct if necessary.</t>
  </si>
  <si>
    <t>Staatliches Fischereiamt Bremerhaven (Daten der Bundesanstalt für Landwirtschaft und Ernährung (BLE))</t>
  </si>
  <si>
    <t>State</t>
  </si>
  <si>
    <t>Data source</t>
  </si>
  <si>
    <t>QSR 17</t>
  </si>
  <si>
    <t>Daten Miesmuscheln: Staatliches Fischereiamt Bremerhaven (Daten der Bundesanstalt für Landwirtschaft und Ernährung (BLE)); Daten 2011 bis 2018 Landesamt für Statistik Niedersachsen (LSN) aus der Erhebung über die Erzeugung in Aquakulturbetrieben; Daten 2019: Nds. Muschelfischer GbR</t>
  </si>
  <si>
    <t>Table general overview area</t>
  </si>
  <si>
    <t>Please add information or correct, if necessary.</t>
  </si>
  <si>
    <t>No (but possible by law and mussel management plan)</t>
  </si>
  <si>
    <t>Dredge and seed collectors. Some collectors are outside conservation area.</t>
  </si>
  <si>
    <t>Request SH: mussel culture area % National Park</t>
  </si>
  <si>
    <t>Request SH: mussel culture area in use % National Park</t>
  </si>
  <si>
    <t>Calculation: Mussel culture area in use / licenses (ha per licence in use)</t>
  </si>
  <si>
    <t>Calculation: Average annual landing / licenses (t per licence in use)</t>
  </si>
  <si>
    <t>see to do - landings</t>
  </si>
  <si>
    <t xml:space="preserve">Request SH: Industrial fishery (e.g. sand eel) </t>
  </si>
  <si>
    <t>how many ha?
Entire Danish Wadden Sea area (between mainland and islands)</t>
  </si>
  <si>
    <t>Intertidal: Seed fishery on unstable mussel beds only if at least 2000 ha of 1-year old mussel beds are left.
‘Mussels covenant’ in 2008: fishery sector should realize non-soil-contacting seed mussel fishing, by using artificial seed collector farms (now 8 operational) or by importing from the South-Western Delta</t>
  </si>
  <si>
    <t xml:space="preserve">Intertidal: Additionally 17 sites closed in accordance with Management Plan (about 10 % of intertidal mussel beds). No harvesting of mussels outside culture plots
-The fishery for consumption mussels on natural mussel beds in the intertidal areas is not allowed.
</t>
  </si>
  <si>
    <r>
      <t>Seasonal closure per year -</t>
    </r>
    <r>
      <rPr>
        <sz val="10"/>
        <color rgb="FFFF0000"/>
        <rFont val="Arial"/>
        <family val="2"/>
      </rPr>
      <t xml:space="preserve"> information may also be added as shape file</t>
    </r>
  </si>
  <si>
    <r>
      <t xml:space="preserve">Mussel culture area, overall (ha) </t>
    </r>
    <r>
      <rPr>
        <sz val="10"/>
        <color rgb="FFFF0000"/>
        <rFont val="Arial"/>
        <family val="2"/>
      </rPr>
      <t>(information will be added as shape file)</t>
    </r>
  </si>
  <si>
    <r>
      <t>Permanently closed area (ha)</t>
    </r>
    <r>
      <rPr>
        <sz val="10"/>
        <color rgb="FFFF0000"/>
        <rFont val="Arial"/>
        <family val="2"/>
      </rPr>
      <t xml:space="preserve"> (information will also be added as shape files 2010 and 2020)</t>
    </r>
  </si>
  <si>
    <r>
      <t xml:space="preserve">Monitoring/control. 
</t>
    </r>
    <r>
      <rPr>
        <sz val="10"/>
        <color rgb="FFFF0000"/>
        <rFont val="Arial"/>
        <family val="2"/>
      </rPr>
      <t>Will be specified in product 2</t>
    </r>
  </si>
  <si>
    <r>
      <rPr>
        <sz val="10"/>
        <rFont val="Arial"/>
        <family val="2"/>
      </rPr>
      <t>Average annual shrimp landings (human consumption) 2010-2020 (t)* in the North Sea region.</t>
    </r>
    <r>
      <rPr>
        <b/>
        <sz val="10"/>
        <rFont val="Arial"/>
        <family val="2"/>
      </rPr>
      <t xml:space="preserve"> </t>
    </r>
    <r>
      <rPr>
        <b/>
        <sz val="10"/>
        <color rgb="FFFF0000"/>
        <rFont val="Arial"/>
        <family val="2"/>
      </rPr>
      <t>Information will be added as trend</t>
    </r>
  </si>
  <si>
    <r>
      <rPr>
        <sz val="10"/>
        <rFont val="Arial"/>
        <family val="2"/>
      </rPr>
      <t>Average annual shrimp landings (non human consumption) 2010-2020 (t)* in the North Sea region.</t>
    </r>
    <r>
      <rPr>
        <b/>
        <sz val="10"/>
        <color rgb="FFFF0000"/>
        <rFont val="Arial"/>
        <family val="2"/>
      </rPr>
      <t xml:space="preserve"> Information will be added as trend.</t>
    </r>
  </si>
  <si>
    <r>
      <rPr>
        <b/>
        <sz val="10"/>
        <color rgb="FFFF0000"/>
        <rFont val="Arial"/>
        <family val="2"/>
      </rPr>
      <t>Possible?</t>
    </r>
    <r>
      <rPr>
        <b/>
        <sz val="10"/>
        <rFont val="Arial"/>
        <family val="2"/>
      </rPr>
      <t xml:space="preserve"> </t>
    </r>
    <r>
      <rPr>
        <sz val="10"/>
        <rFont val="Arial"/>
        <family val="2"/>
      </rPr>
      <t>Average annual shrimp landings (human consumption) 2010-2020 (t)* in the Wadden Sea Cooperation Area / UNESCO property.</t>
    </r>
  </si>
  <si>
    <r>
      <t xml:space="preserve">Possible? </t>
    </r>
    <r>
      <rPr>
        <sz val="10"/>
        <rFont val="Arial"/>
        <family val="2"/>
      </rPr>
      <t>Annual effort for shrimp fishery in the Wadden Sea (or North Sea?) (landings per unit effort (LPUE) )</t>
    </r>
  </si>
  <si>
    <r>
      <t xml:space="preserve">Area for shrimp fishing licenses (Sieben et al 2013) </t>
    </r>
    <r>
      <rPr>
        <sz val="10"/>
        <color rgb="FFFF0000"/>
        <rFont val="Arial"/>
        <family val="2"/>
      </rPr>
      <t>Who else is allowed to fish shrimps in your area?</t>
    </r>
  </si>
  <si>
    <r>
      <rPr>
        <sz val="10"/>
        <color rgb="FF000000"/>
        <rFont val="Arial"/>
        <family val="2"/>
      </rPr>
      <t>Permanently closed area for shrimp fishing in Wadden Sea Cooperation Area (ha)</t>
    </r>
    <r>
      <rPr>
        <b/>
        <sz val="10"/>
        <color rgb="FF000000"/>
        <rFont val="Arial"/>
        <family val="2"/>
      </rPr>
      <t>:</t>
    </r>
    <r>
      <rPr>
        <b/>
        <sz val="10"/>
        <color rgb="FFFF0000"/>
        <rFont val="Arial"/>
        <family val="2"/>
      </rPr>
      <t xml:space="preserve"> Will be displayed in shape files 2010 and 2020</t>
    </r>
  </si>
  <si>
    <r>
      <rPr>
        <sz val="10"/>
        <color rgb="FF000000"/>
        <rFont val="Arial"/>
        <family val="2"/>
      </rPr>
      <t>Average annual shrimp landings 2009-2015 (t)*</t>
    </r>
    <r>
      <rPr>
        <sz val="10"/>
        <color rgb="FFFF0000"/>
        <rFont val="Arial"/>
        <family val="2"/>
      </rPr>
      <t xml:space="preserve"> </t>
    </r>
    <r>
      <rPr>
        <b/>
        <sz val="10"/>
        <color rgb="FFFF0000"/>
        <rFont val="Arial"/>
        <family val="2"/>
      </rPr>
      <t>Please check if this is for area "North Sea"?</t>
    </r>
  </si>
  <si>
    <r>
      <rPr>
        <sz val="10"/>
        <color rgb="FF000000"/>
        <rFont val="Arial"/>
        <family val="2"/>
      </rPr>
      <t xml:space="preserve">Number of Licenses </t>
    </r>
    <r>
      <rPr>
        <sz val="10"/>
        <color rgb="FFFF0000"/>
        <rFont val="Arial"/>
        <family val="2"/>
      </rPr>
      <t>for shrimp fishing vessels?</t>
    </r>
    <r>
      <rPr>
        <sz val="10"/>
        <color rgb="FF000000"/>
        <rFont val="Arial"/>
        <family val="2"/>
      </rPr>
      <t xml:space="preserve"> in the Wadden Sea Cooperation Area</t>
    </r>
  </si>
  <si>
    <t>[LS]</t>
  </si>
  <si>
    <t>[QSR 17]</t>
  </si>
  <si>
    <t>QSR17</t>
  </si>
  <si>
    <t>currently sum of DK D NL.</t>
  </si>
  <si>
    <t>sum of DK, SH HH [LS] NL</t>
  </si>
  <si>
    <t>Not allowed in national park</t>
  </si>
  <si>
    <t>Seed oyster collection by handpicking</t>
  </si>
  <si>
    <t xml:space="preserve">only hand picking on max. 450 ha intertidal in zone 2 with max. 10 persons at the same time. Collection is not permitted in areas with a mixture of blue mussels and pacific oysters. 
Collection (by hand) of adult oysters (more than 50g weight) for commercial use is granted in 7 selected areas by a maximum of 7 single licenses. </t>
  </si>
  <si>
    <t>NPV SH: There are monthly reference values used for management measures in table 1 (Addison et al. 2019). Please have a look.</t>
  </si>
  <si>
    <t>see comment</t>
  </si>
  <si>
    <t>comment CWSS: adjust time frame 2015 - 2019?; 
See sheet: to do - landings</t>
  </si>
  <si>
    <r>
      <rPr>
        <b/>
        <sz val="10"/>
        <color rgb="FFFF0000"/>
        <rFont val="Arial"/>
        <family val="2"/>
      </rPr>
      <t>Information will be added as trend.</t>
    </r>
    <r>
      <rPr>
        <b/>
        <sz val="10"/>
        <color rgb="FF000000"/>
        <rFont val="Arial"/>
        <family val="2"/>
      </rPr>
      <t xml:space="preserve">
</t>
    </r>
    <r>
      <rPr>
        <sz val="10"/>
        <color rgb="FF000000"/>
        <rFont val="Arial"/>
        <family val="2"/>
      </rPr>
      <t xml:space="preserve">Average annual Mussel landings from culture lots in Wadden Sea Cooperation Area: </t>
    </r>
    <r>
      <rPr>
        <sz val="10"/>
        <color rgb="FFFF0000"/>
        <rFont val="Arial"/>
        <family val="2"/>
      </rPr>
      <t xml:space="preserve">2015-2019 (t) Wet weight? </t>
    </r>
    <r>
      <rPr>
        <sz val="10"/>
        <color rgb="FF00B050"/>
        <rFont val="Arial"/>
        <family val="2"/>
      </rPr>
      <t>SH: yes</t>
    </r>
    <r>
      <rPr>
        <sz val="10"/>
        <color rgb="FFFF0000"/>
        <rFont val="Arial"/>
        <family val="2"/>
      </rPr>
      <t xml:space="preserve">
</t>
    </r>
    <r>
      <rPr>
        <sz val="10"/>
        <color rgb="FF00B050"/>
        <rFont val="Arial"/>
        <family val="2"/>
      </rPr>
      <t>SH: 2015 – 2019: 14.800 t; 2009-2019:  10.100 t</t>
    </r>
    <r>
      <rPr>
        <sz val="10"/>
        <color rgb="FFFF0000"/>
        <rFont val="Arial"/>
        <family val="2"/>
      </rPr>
      <t xml:space="preserve">
NL: 2009 - 2019  </t>
    </r>
  </si>
  <si>
    <r>
      <t xml:space="preserve">
Seed mussel fishery </t>
    </r>
    <r>
      <rPr>
        <strike/>
        <sz val="10"/>
        <color rgb="FF00B050"/>
        <rFont val="Arial"/>
        <family val="2"/>
      </rPr>
      <t xml:space="preserve"> (Sieben et al 2013)</t>
    </r>
  </si>
  <si>
    <r>
      <t>Formerly from the UK and Ireland but these were stopped by court rule in December 2011.Additionally there still exists import permission from other parts of the North Sea (which is dormant at the moment)</t>
    </r>
    <r>
      <rPr>
        <strike/>
        <sz val="10"/>
        <color rgb="FF00B050"/>
        <rFont val="Arial"/>
        <family val="2"/>
      </rPr>
      <t xml:space="preserve"> (Sieben et al 2013)</t>
    </r>
    <r>
      <rPr>
        <sz val="10"/>
        <rFont val="Arial"/>
        <family val="2"/>
      </rPr>
      <t>.</t>
    </r>
  </si>
  <si>
    <t>comment SH: 8 fishing vessels, 1 working vessel for seed collectors, 3 boats for controls ect.</t>
  </si>
  <si>
    <t>comment SH: 6 companies have in total 8 licenses. Currently 5 companies have approved culture lots.</t>
  </si>
  <si>
    <r>
      <t xml:space="preserve">CWSS: In consrevation area? </t>
    </r>
    <r>
      <rPr>
        <sz val="11"/>
        <color rgb="FF00B050"/>
        <rFont val="Calibri"/>
        <family val="2"/>
        <scheme val="minor"/>
      </rPr>
      <t>Comment SH: yes</t>
    </r>
  </si>
  <si>
    <t>comment SH: 1450 ha (+ 250 ha for seed collectors); what does "overall" refer to?</t>
  </si>
  <si>
    <r>
      <rPr>
        <sz val="10"/>
        <color rgb="FF00B050"/>
        <rFont val="Arial"/>
        <family val="2"/>
      </rPr>
      <t xml:space="preserve"> approx.</t>
    </r>
    <r>
      <rPr>
        <sz val="10"/>
        <color rgb="FF000000"/>
        <rFont val="Arial"/>
        <family val="2"/>
      </rPr>
      <t xml:space="preserve"> 87</t>
    </r>
  </si>
  <si>
    <r>
      <t xml:space="preserve">LS: to be confirmed; </t>
    </r>
    <r>
      <rPr>
        <sz val="11"/>
        <color rgb="FF00B050"/>
        <rFont val="Calibri"/>
        <family val="2"/>
        <scheme val="minor"/>
      </rPr>
      <t>comment SH: source Faktenblatt Miesmuschelwirtschaft (number refers to Wirtschaftsgebiet - including e.g. eulitoral/interitdal parts, which are closed for fishery on blue mussels)</t>
    </r>
  </si>
  <si>
    <r>
      <t>Min. size 40 mm</t>
    </r>
    <r>
      <rPr>
        <strike/>
        <sz val="10"/>
        <color rgb="FF00B050"/>
        <rFont val="Arial"/>
        <family val="2"/>
      </rPr>
      <t xml:space="preserve">,  system, </t>
    </r>
  </si>
  <si>
    <t>comment SH: 1st sentence deleted, since information is contained/added in the following sentence</t>
  </si>
  <si>
    <r>
      <t xml:space="preserve">
</t>
    </r>
    <r>
      <rPr>
        <strike/>
        <sz val="10"/>
        <color rgb="FF00B050"/>
        <rFont val="Arial"/>
        <family val="2"/>
      </rPr>
      <t>Area of mussel culture lots and seed collectors outside of zone 1</t>
    </r>
    <r>
      <rPr>
        <sz val="10"/>
        <rFont val="Arial"/>
        <family val="2"/>
      </rPr>
      <t xml:space="preserve">
•Seed mussel fishery , </t>
    </r>
    <r>
      <rPr>
        <sz val="10"/>
        <color rgb="FF00B050"/>
        <rFont val="Arial"/>
        <family val="2"/>
      </rPr>
      <t>mussel culture lots and seed collectors</t>
    </r>
    <r>
      <rPr>
        <sz val="10"/>
        <rFont val="Arial"/>
        <family val="2"/>
      </rPr>
      <t xml:space="preserve"> are only permitted in parts of four tidal basins in the subtidal outside of zone 1 </t>
    </r>
    <r>
      <rPr>
        <sz val="10"/>
        <color rgb="FF00B050"/>
        <rFont val="Arial"/>
        <family val="2"/>
      </rPr>
      <t>; The seed mussel fishery is carried out exclusively for the stocking of the mussel culture lots designated in the Schleswig-Holstein Wadden Sea. It is not permitted to move the mussels to other locations.</t>
    </r>
    <r>
      <rPr>
        <sz val="10"/>
        <rFont val="Arial"/>
        <family val="2"/>
      </rPr>
      <t xml:space="preserve">
</t>
    </r>
  </si>
  <si>
    <t>restricted to subtidal in four tidal basins (from natural mussel beds and/or from seed collectors)</t>
  </si>
  <si>
    <r>
      <t xml:space="preserve">does wild mussel fishery mean: fishery on consumable mussels (&gt; xx mm?) from natural mussel beds? Seed mussels are also wild mussels that are catched from natural beds; Vorschlag: (rephrase or) add definition (in SH Muschelfischereiprogramm: </t>
    </r>
    <r>
      <rPr>
        <i/>
        <sz val="11"/>
        <color rgb="FF00B050"/>
        <rFont val="Calibri"/>
        <family val="2"/>
        <scheme val="minor"/>
      </rPr>
      <t>Die direkte Anlandung von aufgefischten wildlebenden Muscheln wird als Wildmuschelfischerei bezeichnet</t>
    </r>
    <r>
      <rPr>
        <sz val="11"/>
        <color rgb="FF00B050"/>
        <rFont val="Calibri"/>
        <family val="2"/>
        <scheme val="minor"/>
      </rPr>
      <t>. In SH ist das verboten.)</t>
    </r>
  </si>
  <si>
    <t>Proposal: source just under comments or delete if checked by all experts; please check, if there is an official approval for publication of this paper (it was long hanging/with reservation, can't remember the outcome)</t>
  </si>
  <si>
    <t>1700 (thereof 250 ha as Seed  collectors)</t>
  </si>
  <si>
    <r>
      <t>comment LS (maximum area; actual [2020] only one quarter in use due to lack of seed mussels)
comment SH:</t>
    </r>
    <r>
      <rPr>
        <strike/>
        <sz val="11"/>
        <color rgb="FF00B050"/>
        <rFont val="Calibri"/>
        <family val="2"/>
        <scheme val="minor"/>
      </rPr>
      <t xml:space="preserve"> </t>
    </r>
    <r>
      <rPr>
        <sz val="11"/>
        <color rgb="FF00B050"/>
        <rFont val="Calibri"/>
        <family val="2"/>
        <scheme val="minor"/>
      </rPr>
      <t>1450 + 250 ha seed collectors</t>
    </r>
  </si>
  <si>
    <r>
      <t xml:space="preserve">CWSS, WSP 2010: 4.23 (identical to 9.6) The effects of mussel fishery are limited by the permanent closure of considerable areas and the reservation of sufficient amounts of mussels for birds. In addition, the management of fishery on mussels should not be in conflict with protecting and enhancing the growth of natural mussel beds and Zostera fields. 
LS: To be confirmed; </t>
    </r>
    <r>
      <rPr>
        <sz val="11"/>
        <color rgb="FF00B050"/>
        <rFont val="Calibri"/>
        <family val="2"/>
        <scheme val="minor"/>
      </rPr>
      <t>comment SH: source of this number unknown (383670 ha)? information not shared/publicated up to now (reference value in discussion), shape file can be delivered (contact NPV directly)</t>
    </r>
    <r>
      <rPr>
        <sz val="11"/>
        <color theme="1"/>
        <rFont val="Calibri"/>
        <family val="2"/>
        <scheme val="minor"/>
      </rPr>
      <t xml:space="preserve">
DK: All of Danish Wadden Sea Zone</t>
    </r>
  </si>
  <si>
    <t>comment SH: what is meant? A) % of all  within the NP? - answer: 100%; B) 1.450 ha MKB + 250 ha for Seed collectors  in reference to  NP-area 441000 ha?= answer: 0,3%</t>
  </si>
  <si>
    <t>would be 1700ha:8= 212,5, but not distributed evenly</t>
  </si>
  <si>
    <t>comment SH: 14.500/1700 includes areas for Seed collectors</t>
  </si>
  <si>
    <r>
      <rPr>
        <sz val="11"/>
        <color rgb="FFFF0000"/>
        <rFont val="Calibri"/>
        <family val="2"/>
        <scheme val="minor"/>
      </rPr>
      <t xml:space="preserve">THESE TABLES SERVE AS BASIS FOR INFORMATION ONLY. FOR INCLUSION TO ANY DOCUMENT, THIS WILL BE SHORTENED!
Source for all tables is: QSR 2009. Baer et al. 2017, updated by TG-M 2020-05, Sieben et al., 2013, Addison et al., 2019. TG-M information 2020.
</t>
    </r>
    <r>
      <rPr>
        <b/>
        <sz val="11"/>
        <color rgb="FFFF0000"/>
        <rFont val="Calibri"/>
        <family val="2"/>
        <scheme val="minor"/>
      </rPr>
      <t xml:space="preserve">Trend will be added for items in bold (see sheet to do - landings) </t>
    </r>
    <r>
      <rPr>
        <b/>
        <sz val="11"/>
        <color rgb="FF00B050"/>
        <rFont val="Calibri"/>
        <family val="2"/>
        <scheme val="minor"/>
      </rPr>
      <t>please delete Sieben as source  (not approved by TWSC)</t>
    </r>
  </si>
  <si>
    <t>comment SH consuming = oysters that will not be treated further on culture lots but sold directly</t>
  </si>
  <si>
    <r>
      <t xml:space="preserve">CWSS: How to extract information?
</t>
    </r>
    <r>
      <rPr>
        <sz val="11"/>
        <color rgb="FF00B050"/>
        <rFont val="Calibri"/>
        <family val="2"/>
        <scheme val="minor"/>
      </rPr>
      <t>NPV SH: Unfortunately no data available at NPV to answer question. - contact BLE</t>
    </r>
  </si>
  <si>
    <t>comment SH 12.600 (ha) in zero use area. In southern part of the Nationalpark time based voluntary regulations in the shelduck moulting areas in summer months
comment LS: some core zones by law of the national park. The core zones mentioned in the NWattNPG which are closed for shrimp fishery include some terrestrial areas. A calculation including those areas having at least some tidal areas theoreticly accessible for fishing vessels results in that number. Still includes areas above Mean High Tide Level. 
comment DK: Entire Danish Wadden Sea area (between mainland and islands) was closed to fishing in 1977 and the regulation is still in force</t>
  </si>
  <si>
    <r>
      <t xml:space="preserve">Traditionally no quota (Baer et al 2017), Harvest Control Rules (HCRs) in Brown Shrimp Management Plan </t>
    </r>
    <r>
      <rPr>
        <sz val="10"/>
        <color rgb="FF00B050"/>
        <rFont val="Arial"/>
        <family val="2"/>
      </rPr>
      <t>(MSC certification)</t>
    </r>
    <r>
      <rPr>
        <sz val="8"/>
        <color rgb="FF00B050"/>
        <rFont val="Times New Roman"/>
        <family val="1"/>
      </rPr>
      <t> </t>
    </r>
  </si>
  <si>
    <t>tbd</t>
  </si>
  <si>
    <r>
      <t xml:space="preserve">comment SH: </t>
    </r>
    <r>
      <rPr>
        <sz val="11"/>
        <color rgb="FF7030A0"/>
        <rFont val="Calibri"/>
        <family val="2"/>
        <scheme val="minor"/>
      </rPr>
      <t>Tbd: more information will be added</t>
    </r>
    <r>
      <rPr>
        <sz val="11"/>
        <color rgb="FF00B050"/>
        <rFont val="Calibri"/>
        <family val="2"/>
        <scheme val="minor"/>
      </rPr>
      <t>, this request to be made at BLE (CWSS)</t>
    </r>
  </si>
  <si>
    <t>SH as of 18.9.2019, numbers marked in yellow to be double checked with the shape files send to you.</t>
  </si>
  <si>
    <r>
      <t xml:space="preserve">Seabass (Dicentrarchus labrax) and mullet (Liza aurata) </t>
    </r>
    <r>
      <rPr>
        <strike/>
        <sz val="10"/>
        <color rgb="FF00B050"/>
        <rFont val="Arial"/>
        <family val="2"/>
      </rPr>
      <t>(Sieben et al 2013)</t>
    </r>
  </si>
  <si>
    <r>
      <t xml:space="preserve">Eel (Anguilla anguilla), flounder (Platichthys flesus, smelt (Osmerus eperlanus), Chinese mitten crab (Eriocheir sinensis) </t>
    </r>
    <r>
      <rPr>
        <strike/>
        <sz val="10"/>
        <color rgb="FF00B050"/>
        <rFont val="Arial"/>
        <family val="2"/>
      </rPr>
      <t>(Sieben et al 2013)</t>
    </r>
  </si>
  <si>
    <t>NPV SH: this information needs to be checked again, tbd</t>
  </si>
  <si>
    <r>
      <t>Q: Is this the total extracted from the Wadden Sea Cooperation Area or should additional data be considered?</t>
    </r>
    <r>
      <rPr>
        <sz val="11"/>
        <color rgb="FF00B050"/>
        <rFont val="Calibri"/>
        <family val="2"/>
        <scheme val="minor"/>
      </rPr>
      <t xml:space="preserve"> (AW: this is the total)</t>
    </r>
  </si>
  <si>
    <t>NPV SH: Answer to question above: Any data known that could help for this purpose.</t>
  </si>
  <si>
    <r>
      <t xml:space="preserve">Q: should other than human and non-human consumption in [t] be considered to assess the total landings? </t>
    </r>
    <r>
      <rPr>
        <sz val="11"/>
        <color rgb="FF00B050"/>
        <rFont val="Calibri"/>
        <family val="2"/>
        <scheme val="minor"/>
      </rPr>
      <t xml:space="preserve">(AW: no)
</t>
    </r>
    <r>
      <rPr>
        <sz val="11"/>
        <color rgb="FF7030A0"/>
        <rFont val="Calibri"/>
        <family val="2"/>
        <scheme val="minor"/>
      </rPr>
      <t>NPV SH:  Tbd: more information will be added</t>
    </r>
  </si>
  <si>
    <t>Previous version: TG-M 20/Email consultation on follow up: TG-M 20 Topical Meeting Sustainable Fisheries. Inventory Tables 1 - 4</t>
  </si>
  <si>
    <t>TG-M 20-3/6/1</t>
  </si>
  <si>
    <t>Note the information</t>
  </si>
  <si>
    <t>At the Wadden Sea Board (WSB) meeting 31 held on 18 June 2020, the Board endorsed a proposal on how to handle the issue of sustainable fisheries as submitted by the Task Group Management (TG-M). 
1) Update and completion of fishery inventory 
2) Status and recommendations for principles of a Framework for Sustainable Fisheries  (Annex 3 Tønder Declaration). 
Product 1: Inventory on fishery activities in the Wadden Sea Conservation Area.
Product 2: Document with status and recommendations for principles of the Framework for Sustainable Fisheries (Annex 3 Tønder Declaration), including analysis how existing legislative framework, regulations, agreements and initiatives support the Framework for Sustainable Fisheries. 
Both products will also serve as basis for the key topic ‘sustainable fisheries’ in the single integrated management plan (SIMP)
This document contains a tables 1 - 4 for a  draft inventory on fisheries in the Wadden Sea Conservation Area as updated and commented by TG-M for TG-M 20-2, and adapted by CWSS in first bilateral talks until 2020-07-31 (sheet: to do - fishery inventory tables). In addition, this document contains an additional sheet for insertion of fisheries landing data (to do landings), and information on the MSC fleet (info- MSC fleet). 
It also contains contributions by Schleswig-Holstein as of 2020-10-02. Additional information and data from other countries is still 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</si>
</sst>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_ ;\-#,##0\ "/>
  </numFmts>
  <fonts count="53">
    <font>
      <sz val="11"/>
      <color theme="1"/>
      <name val="Calibri"/>
      <family val="2"/>
      <scheme val="minor"/>
    </font>
    <font>
      <sz val="10"/>
      <color rgb="FFFF0000"/>
      <name val="Arial"/>
      <family val="2"/>
    </font>
    <font>
      <sz val="14"/>
      <color rgb="FF0078B6"/>
      <name val="Arial"/>
      <family val="2"/>
    </font>
    <font>
      <b/>
      <sz val="12"/>
      <color theme="1"/>
      <name val="Arial"/>
      <family val="2"/>
    </font>
    <font>
      <sz val="10"/>
      <color theme="1"/>
      <name val="Georgia"/>
      <family val="1"/>
    </font>
    <font>
      <sz val="12"/>
      <color theme="1"/>
      <name val="Times New Roman"/>
      <family val="1"/>
    </font>
    <font>
      <b/>
      <sz val="10"/>
      <color theme="1"/>
      <name val="Georgia"/>
      <family val="1"/>
    </font>
    <font>
      <sz val="11"/>
      <color theme="1"/>
      <name val="Georgia"/>
      <family val="1"/>
    </font>
    <font>
      <b/>
      <sz val="11"/>
      <color theme="1"/>
      <name val="Georgia"/>
      <family val="1"/>
    </font>
    <font>
      <u/>
      <sz val="11"/>
      <color theme="10"/>
      <name val="Calibri"/>
      <family val="2"/>
      <scheme val="minor"/>
    </font>
    <font>
      <sz val="10"/>
      <color rgb="FFFFFFFF"/>
      <name val="Arial"/>
      <family val="2"/>
    </font>
    <font>
      <b/>
      <sz val="10"/>
      <color rgb="FFFFFFFF"/>
      <name val="Arial"/>
      <family val="2"/>
    </font>
    <font>
      <sz val="10"/>
      <color rgb="FF000000"/>
      <name val="Arial"/>
      <family val="2"/>
    </font>
    <font>
      <sz val="8"/>
      <color rgb="FF000000"/>
      <name val="Times New Roman"/>
      <family val="1"/>
    </font>
    <font>
      <b/>
      <i/>
      <sz val="10"/>
      <color rgb="FFFFFFFF"/>
      <name val="Arial"/>
      <family val="2"/>
    </font>
    <font>
      <i/>
      <sz val="10"/>
      <color rgb="FF000000"/>
      <name val="Arial"/>
      <family val="2"/>
    </font>
    <font>
      <b/>
      <sz val="10"/>
      <color rgb="FF000000"/>
      <name val="Arial"/>
      <family val="2"/>
    </font>
    <font>
      <i/>
      <sz val="11"/>
      <color rgb="FF279DCE"/>
      <name val="Arial"/>
      <family val="2"/>
    </font>
    <font>
      <sz val="10"/>
      <color theme="0" tint="-0.499984740745262"/>
      <name val="Arial"/>
      <family val="2"/>
    </font>
    <font>
      <sz val="8"/>
      <name val="Calibri"/>
      <family val="2"/>
      <scheme val="minor"/>
    </font>
    <font>
      <i/>
      <sz val="10"/>
      <color theme="1"/>
      <name val="Georgia"/>
      <family val="1"/>
    </font>
    <font>
      <sz val="12"/>
      <color rgb="FF000000"/>
      <name val="Times New Roman"/>
      <family val="1"/>
    </font>
    <font>
      <i/>
      <sz val="11"/>
      <color theme="1"/>
      <name val="Georgia"/>
      <family val="1"/>
    </font>
    <font>
      <sz val="11"/>
      <color theme="1"/>
      <name val="Calibri"/>
      <family val="2"/>
      <scheme val="minor"/>
    </font>
    <font>
      <b/>
      <sz val="11"/>
      <color theme="1"/>
      <name val="Calibri"/>
      <family val="2"/>
      <scheme val="minor"/>
    </font>
    <font>
      <sz val="10"/>
      <name val="Arial"/>
      <family val="2"/>
    </font>
    <font>
      <sz val="11"/>
      <name val="Calibri"/>
      <family val="2"/>
      <scheme val="minor"/>
    </font>
    <font>
      <b/>
      <sz val="10"/>
      <color rgb="FFFF0000"/>
      <name val="Arial"/>
      <family val="2"/>
    </font>
    <font>
      <sz val="11"/>
      <color rgb="FFFF0000"/>
      <name val="Calibri"/>
      <family val="2"/>
      <scheme val="minor"/>
    </font>
    <font>
      <i/>
      <sz val="11"/>
      <color rgb="FF279DCE"/>
      <name val="Georgia"/>
      <family val="1"/>
    </font>
    <font>
      <b/>
      <sz val="10"/>
      <name val="Arial"/>
      <family val="2"/>
    </font>
    <font>
      <sz val="9"/>
      <name val="Geneva"/>
    </font>
    <font>
      <b/>
      <sz val="14"/>
      <color rgb="FF000000"/>
      <name val="Arial"/>
      <family val="2"/>
    </font>
    <font>
      <b/>
      <sz val="11"/>
      <color rgb="FFFF0000"/>
      <name val="Calibri"/>
      <family val="2"/>
      <scheme val="minor"/>
    </font>
    <font>
      <i/>
      <sz val="11"/>
      <name val="Calibri"/>
      <family val="2"/>
      <scheme val="minor"/>
    </font>
    <font>
      <sz val="11"/>
      <color theme="0" tint="-0.249977111117893"/>
      <name val="Calibri"/>
      <family val="2"/>
      <scheme val="minor"/>
    </font>
    <font>
      <b/>
      <sz val="14"/>
      <color rgb="FFFF0000"/>
      <name val="Arial"/>
      <family val="2"/>
    </font>
    <font>
      <sz val="8"/>
      <color rgb="FFFFFFFF"/>
      <name val="Arial"/>
      <family val="2"/>
    </font>
    <font>
      <sz val="8"/>
      <color theme="1"/>
      <name val="Calibri"/>
      <family val="2"/>
      <scheme val="minor"/>
    </font>
    <font>
      <i/>
      <sz val="10"/>
      <name val="Arial"/>
      <family val="2"/>
    </font>
    <font>
      <sz val="10"/>
      <color rgb="FF7030A0"/>
      <name val="Arial"/>
      <family val="2"/>
    </font>
    <font>
      <sz val="11"/>
      <color rgb="FF7030A0"/>
      <name val="Calibri"/>
      <family val="2"/>
      <scheme val="minor"/>
    </font>
    <font>
      <sz val="10"/>
      <color rgb="FF00B050"/>
      <name val="Arial"/>
      <family val="2"/>
    </font>
    <font>
      <sz val="11"/>
      <color rgb="FF00B050"/>
      <name val="Calibri"/>
      <family val="2"/>
      <scheme val="minor"/>
    </font>
    <font>
      <strike/>
      <sz val="10"/>
      <color rgb="FF00B050"/>
      <name val="Arial"/>
      <family val="2"/>
    </font>
    <font>
      <strike/>
      <sz val="11"/>
      <color rgb="FF00B050"/>
      <name val="Calibri"/>
      <family val="2"/>
      <scheme val="minor"/>
    </font>
    <font>
      <i/>
      <sz val="10"/>
      <color rgb="FF00B050"/>
      <name val="Arial"/>
      <family val="2"/>
    </font>
    <font>
      <i/>
      <sz val="11"/>
      <color rgb="FF00B050"/>
      <name val="Calibri"/>
      <family val="2"/>
      <scheme val="minor"/>
    </font>
    <font>
      <b/>
      <sz val="10"/>
      <color rgb="FF00B050"/>
      <name val="Arial"/>
      <family val="2"/>
    </font>
    <font>
      <sz val="8"/>
      <color rgb="FF00B050"/>
      <name val="Calibri"/>
      <family val="2"/>
      <scheme val="minor"/>
    </font>
    <font>
      <b/>
      <sz val="11"/>
      <color rgb="FF00B050"/>
      <name val="Calibri"/>
      <family val="2"/>
      <scheme val="minor"/>
    </font>
    <font>
      <sz val="8"/>
      <color rgb="FF00B050"/>
      <name val="Times New Roman"/>
      <family val="1"/>
    </font>
    <font>
      <sz val="10"/>
      <color rgb="FFFFFF00"/>
      <name val="Arial"/>
      <family val="2"/>
    </font>
  </fonts>
  <fills count="5">
    <fill>
      <patternFill patternType="none"/>
    </fill>
    <fill>
      <patternFill patternType="gray125"/>
    </fill>
    <fill>
      <patternFill patternType="solid">
        <fgColor rgb="FF0078B6"/>
        <bgColor indexed="64"/>
      </patternFill>
    </fill>
    <fill>
      <patternFill patternType="solid">
        <fgColor rgb="FFD8EEFA"/>
        <bgColor indexed="64"/>
      </patternFill>
    </fill>
    <fill>
      <patternFill patternType="solid">
        <fgColor rgb="FFFFFF00"/>
        <bgColor indexed="64"/>
      </patternFill>
    </fill>
  </fills>
  <borders count="9">
    <border>
      <left/>
      <right/>
      <top/>
      <bottom/>
      <diagonal/>
    </border>
    <border>
      <left/>
      <right/>
      <top style="thin">
        <color indexed="64"/>
      </top>
      <bottom/>
      <diagonal/>
    </border>
    <border>
      <left/>
      <right/>
      <top/>
      <bottom style="thin">
        <color indexed="64"/>
      </bottom>
      <diagonal/>
    </border>
    <border>
      <left/>
      <right/>
      <top/>
      <bottom style="medium">
        <color rgb="FFFFFFFF"/>
      </bottom>
      <diagonal/>
    </border>
    <border>
      <left/>
      <right/>
      <top style="medium">
        <color rgb="FFFFFFFF"/>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9" fillId="0" borderId="0" applyNumberFormat="0" applyFill="0" applyBorder="0" applyAlignment="0" applyProtection="0"/>
    <xf numFmtId="43" fontId="23" fillId="0" borderId="0" applyFont="0" applyFill="0" applyBorder="0" applyAlignment="0" applyProtection="0"/>
    <xf numFmtId="0" fontId="31" fillId="0" borderId="0"/>
    <xf numFmtId="0" fontId="25" fillId="0" borderId="0"/>
  </cellStyleXfs>
  <cellXfs count="183">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6" fillId="0" borderId="0" xfId="0" applyFont="1" applyAlignment="1">
      <alignment vertical="center"/>
    </xf>
    <xf numFmtId="0" fontId="4" fillId="0" borderId="0" xfId="0" applyFont="1" applyAlignment="1">
      <alignment vertical="center"/>
    </xf>
    <xf numFmtId="0" fontId="9" fillId="0" borderId="0" xfId="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xf numFmtId="0" fontId="6" fillId="0" borderId="1" xfId="0" applyFont="1" applyBorder="1" applyAlignment="1">
      <alignment vertical="center"/>
    </xf>
    <xf numFmtId="0" fontId="0" fillId="0" borderId="1" xfId="0" applyBorder="1"/>
    <xf numFmtId="0" fontId="6" fillId="0" borderId="2" xfId="0" applyFont="1" applyBorder="1" applyAlignment="1">
      <alignment vertical="center"/>
    </xf>
    <xf numFmtId="0" fontId="0" fillId="0" borderId="2" xfId="0" applyBorder="1"/>
    <xf numFmtId="0" fontId="6" fillId="0" borderId="1" xfId="0" applyFont="1" applyBorder="1" applyAlignment="1">
      <alignment horizontal="left" vertical="center"/>
    </xf>
    <xf numFmtId="0" fontId="6" fillId="0" borderId="0" xfId="0" applyFont="1" applyAlignment="1">
      <alignment horizontal="left" vertical="center"/>
    </xf>
    <xf numFmtId="0" fontId="0" fillId="0" borderId="0" xfId="0" applyAlignment="1">
      <alignment horizontal="left"/>
    </xf>
    <xf numFmtId="15" fontId="4" fillId="0" borderId="0" xfId="0" applyNumberFormat="1" applyFont="1" applyAlignment="1">
      <alignment horizontal="left" vertical="center"/>
    </xf>
    <xf numFmtId="0" fontId="6" fillId="0" borderId="2" xfId="0" applyFont="1" applyBorder="1" applyAlignment="1">
      <alignment horizontal="left" vertical="center"/>
    </xf>
    <xf numFmtId="0" fontId="11" fillId="2" borderId="0" xfId="0" applyFont="1" applyFill="1" applyAlignment="1">
      <alignment vertical="center" wrapText="1"/>
    </xf>
    <xf numFmtId="0" fontId="14" fillId="2" borderId="0" xfId="0" applyFont="1" applyFill="1" applyAlignment="1">
      <alignment vertical="center" wrapText="1"/>
    </xf>
    <xf numFmtId="0" fontId="20" fillId="0" borderId="0" xfId="0" applyFont="1" applyAlignment="1">
      <alignment vertical="center"/>
    </xf>
    <xf numFmtId="0" fontId="0" fillId="0" borderId="0" xfId="0" applyBorder="1" applyAlignment="1">
      <alignment vertical="top" wrapText="1"/>
    </xf>
    <xf numFmtId="0" fontId="11" fillId="2" borderId="0" xfId="0" applyFont="1" applyFill="1" applyBorder="1" applyAlignment="1">
      <alignment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center" wrapText="1"/>
    </xf>
    <xf numFmtId="0" fontId="16" fillId="3" borderId="3" xfId="0" applyFont="1" applyFill="1" applyBorder="1" applyAlignment="1">
      <alignment horizontal="center" vertical="center" wrapText="1"/>
    </xf>
    <xf numFmtId="3" fontId="0" fillId="0" borderId="0" xfId="0" applyNumberFormat="1"/>
    <xf numFmtId="0" fontId="24" fillId="0" borderId="0" xfId="0" applyFont="1"/>
    <xf numFmtId="3" fontId="24" fillId="0" borderId="0" xfId="0" applyNumberFormat="1" applyFont="1"/>
    <xf numFmtId="0" fontId="1"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0" fillId="0" borderId="0" xfId="0" applyFill="1" applyAlignment="1">
      <alignment wrapText="1"/>
    </xf>
    <xf numFmtId="0" fontId="24" fillId="0" borderId="0" xfId="0" applyFont="1" applyFill="1" applyAlignment="1">
      <alignment horizontal="center"/>
    </xf>
    <xf numFmtId="0" fontId="11" fillId="0" borderId="0" xfId="0" applyFont="1" applyFill="1" applyAlignment="1">
      <alignment horizontal="center" vertical="center" wrapText="1"/>
    </xf>
    <xf numFmtId="0" fontId="24" fillId="0" borderId="0" xfId="0" applyFont="1" applyFill="1" applyBorder="1" applyAlignment="1">
      <alignment horizontal="center" vertical="top" wrapText="1"/>
    </xf>
    <xf numFmtId="0" fontId="11" fillId="0" borderId="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0" fillId="0" borderId="0" xfId="0" applyFill="1" applyAlignment="1">
      <alignment vertical="center" wrapText="1"/>
    </xf>
    <xf numFmtId="0" fontId="0" fillId="0" borderId="0" xfId="0" applyBorder="1"/>
    <xf numFmtId="0" fontId="28" fillId="0" borderId="0" xfId="0" applyFont="1"/>
    <xf numFmtId="0" fontId="29" fillId="0" borderId="0" xfId="0" applyFont="1" applyAlignment="1">
      <alignment vertical="center"/>
    </xf>
    <xf numFmtId="0" fontId="12" fillId="3"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12" fillId="3" borderId="6"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7" fillId="3" borderId="6" xfId="0" applyFont="1" applyFill="1" applyBorder="1" applyAlignment="1">
      <alignment horizontal="center" vertical="center" wrapText="1"/>
    </xf>
    <xf numFmtId="43" fontId="12" fillId="3" borderId="6" xfId="2" applyFont="1" applyFill="1" applyBorder="1" applyAlignment="1">
      <alignment horizontal="center" vertical="center" wrapText="1"/>
    </xf>
    <xf numFmtId="43" fontId="16" fillId="3" borderId="6" xfId="2" applyFont="1" applyFill="1" applyBorder="1" applyAlignment="1">
      <alignment horizontal="center" vertical="center" wrapText="1"/>
    </xf>
    <xf numFmtId="43" fontId="16" fillId="0" borderId="6" xfId="2" applyFont="1" applyFill="1" applyBorder="1" applyAlignment="1">
      <alignment horizontal="center" vertical="center" wrapText="1"/>
    </xf>
    <xf numFmtId="0" fontId="16" fillId="0" borderId="7" xfId="0" applyFont="1" applyFill="1" applyBorder="1" applyAlignment="1">
      <alignment horizontal="center" vertical="center" wrapText="1"/>
    </xf>
    <xf numFmtId="0" fontId="15" fillId="3" borderId="5" xfId="0" applyFont="1" applyFill="1" applyBorder="1" applyAlignment="1">
      <alignment vertical="center" wrapText="1"/>
    </xf>
    <xf numFmtId="0" fontId="10" fillId="3" borderId="5" xfId="0" applyFont="1" applyFill="1" applyBorder="1" applyAlignment="1">
      <alignment horizontal="center" vertical="center" wrapText="1"/>
    </xf>
    <xf numFmtId="43" fontId="16" fillId="3" borderId="5" xfId="2" applyFont="1" applyFill="1" applyBorder="1" applyAlignment="1">
      <alignment horizontal="center" vertical="center" wrapText="1"/>
    </xf>
    <xf numFmtId="0" fontId="11" fillId="0" borderId="5" xfId="0" applyFont="1" applyFill="1" applyBorder="1" applyAlignment="1">
      <alignment horizontal="center" vertical="center" wrapText="1"/>
    </xf>
    <xf numFmtId="43" fontId="1" fillId="3" borderId="6" xfId="2" applyFont="1" applyFill="1" applyBorder="1" applyAlignment="1">
      <alignment horizontal="center" vertical="center" wrapText="1"/>
    </xf>
    <xf numFmtId="0" fontId="11" fillId="0" borderId="6" xfId="0" applyFont="1" applyFill="1" applyBorder="1" applyAlignment="1">
      <alignment horizontal="center" vertical="center" wrapText="1"/>
    </xf>
    <xf numFmtId="164" fontId="12" fillId="3" borderId="6" xfId="2" applyNumberFormat="1" applyFont="1" applyFill="1" applyBorder="1" applyAlignment="1">
      <alignment horizontal="center" vertical="center" wrapText="1"/>
    </xf>
    <xf numFmtId="164" fontId="16" fillId="3" borderId="6" xfId="2" applyNumberFormat="1" applyFont="1" applyFill="1" applyBorder="1" applyAlignment="1">
      <alignment horizontal="center" vertical="center" wrapText="1"/>
    </xf>
    <xf numFmtId="0" fontId="18" fillId="3" borderId="6" xfId="0" applyFont="1" applyFill="1" applyBorder="1" applyAlignment="1">
      <alignment vertical="center" wrapText="1"/>
    </xf>
    <xf numFmtId="43" fontId="18" fillId="3" borderId="6" xfId="2" applyFont="1" applyFill="1" applyBorder="1" applyAlignment="1">
      <alignment horizontal="center" vertical="center" wrapText="1"/>
    </xf>
    <xf numFmtId="164" fontId="25" fillId="3" borderId="6" xfId="2" applyNumberFormat="1" applyFont="1" applyFill="1" applyBorder="1" applyAlignment="1">
      <alignment horizontal="center" vertical="center" wrapText="1"/>
    </xf>
    <xf numFmtId="1" fontId="12" fillId="3" borderId="6" xfId="2" applyNumberFormat="1" applyFont="1" applyFill="1" applyBorder="1" applyAlignment="1">
      <alignment horizontal="center" vertical="center" wrapText="1"/>
    </xf>
    <xf numFmtId="1" fontId="1" fillId="3" borderId="6" xfId="2" applyNumberFormat="1" applyFont="1" applyFill="1" applyBorder="1" applyAlignment="1">
      <alignment horizontal="center" vertical="center" wrapText="1"/>
    </xf>
    <xf numFmtId="0" fontId="27" fillId="0" borderId="6" xfId="0" applyFont="1" applyFill="1" applyBorder="1" applyAlignment="1">
      <alignment horizontal="center" vertical="center" wrapText="1"/>
    </xf>
    <xf numFmtId="0" fontId="32" fillId="0" borderId="0" xfId="0" applyFont="1" applyAlignment="1">
      <alignment vertical="center"/>
    </xf>
    <xf numFmtId="0" fontId="0" fillId="0" borderId="0" xfId="0" applyFill="1" applyBorder="1" applyAlignment="1">
      <alignment vertical="center" wrapText="1"/>
    </xf>
    <xf numFmtId="0" fontId="28" fillId="0" borderId="0" xfId="0" applyFont="1" applyFill="1" applyAlignment="1">
      <alignment vertical="center" wrapText="1"/>
    </xf>
    <xf numFmtId="0" fontId="25" fillId="3" borderId="3" xfId="0" applyFont="1" applyFill="1" applyBorder="1" applyAlignment="1">
      <alignment vertical="center" wrapText="1"/>
    </xf>
    <xf numFmtId="0" fontId="25" fillId="3" borderId="4"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6" fillId="0" borderId="0" xfId="0" applyFont="1" applyFill="1"/>
    <xf numFmtId="0" fontId="26" fillId="0" borderId="0" xfId="0" applyFont="1"/>
    <xf numFmtId="0" fontId="7" fillId="0" borderId="0" xfId="0" applyFont="1" applyAlignment="1">
      <alignment vertical="center" wrapText="1"/>
    </xf>
    <xf numFmtId="0" fontId="0" fillId="0" borderId="0" xfId="0" applyFill="1" applyAlignment="1">
      <alignment vertical="center" wrapText="1"/>
    </xf>
    <xf numFmtId="0" fontId="24" fillId="0" borderId="0" xfId="0" applyFont="1" applyAlignment="1">
      <alignment horizontal="center" vertical="center"/>
    </xf>
    <xf numFmtId="0" fontId="0" fillId="0" borderId="0" xfId="0" applyBorder="1" applyAlignment="1">
      <alignment horizontal="center" vertical="center" wrapText="1"/>
    </xf>
    <xf numFmtId="0" fontId="24" fillId="0" borderId="0" xfId="0" applyFont="1" applyBorder="1" applyAlignment="1">
      <alignment horizontal="center" vertical="center" wrapText="1"/>
    </xf>
    <xf numFmtId="0" fontId="0" fillId="0" borderId="0" xfId="0" applyFill="1" applyAlignment="1">
      <alignment vertical="top"/>
    </xf>
    <xf numFmtId="0" fontId="16" fillId="3" borderId="6" xfId="0" applyFont="1" applyFill="1" applyBorder="1" applyAlignment="1">
      <alignment vertical="center" wrapText="1"/>
    </xf>
    <xf numFmtId="0" fontId="27" fillId="3" borderId="6" xfId="0" applyFont="1" applyFill="1" applyBorder="1" applyAlignment="1">
      <alignment vertical="center" wrapText="1"/>
    </xf>
    <xf numFmtId="43" fontId="16" fillId="0" borderId="5" xfId="2" applyFont="1" applyFill="1" applyBorder="1" applyAlignment="1">
      <alignment horizontal="center" vertical="center" wrapText="1"/>
    </xf>
    <xf numFmtId="15" fontId="4" fillId="0" borderId="0" xfId="0" applyNumberFormat="1" applyFont="1" applyAlignment="1">
      <alignment horizontal="center" vertical="center"/>
    </xf>
    <xf numFmtId="0" fontId="0" fillId="0" borderId="0" xfId="0" applyAlignment="1">
      <alignment wrapText="1"/>
    </xf>
    <xf numFmtId="0" fontId="17" fillId="0" borderId="0" xfId="0" applyFont="1" applyAlignment="1">
      <alignment vertical="center" wrapText="1"/>
    </xf>
    <xf numFmtId="164" fontId="12" fillId="3" borderId="0" xfId="2" applyNumberFormat="1" applyFont="1" applyFill="1" applyBorder="1" applyAlignment="1">
      <alignment horizontal="center" vertical="center" wrapText="1"/>
    </xf>
    <xf numFmtId="164" fontId="16" fillId="3" borderId="0" xfId="2" applyNumberFormat="1" applyFont="1" applyFill="1" applyBorder="1" applyAlignment="1">
      <alignment horizontal="center" vertical="center" wrapText="1"/>
    </xf>
    <xf numFmtId="43" fontId="16" fillId="0" borderId="0" xfId="2" applyFont="1" applyFill="1" applyBorder="1" applyAlignment="1">
      <alignment horizontal="center" vertical="center" wrapText="1"/>
    </xf>
    <xf numFmtId="0" fontId="12" fillId="3" borderId="0" xfId="0" applyFont="1" applyFill="1" applyBorder="1" applyAlignment="1">
      <alignment vertical="center" wrapText="1"/>
    </xf>
    <xf numFmtId="164" fontId="0" fillId="0" borderId="0" xfId="0" applyNumberFormat="1" applyFill="1" applyAlignment="1">
      <alignment vertical="center" wrapText="1"/>
    </xf>
    <xf numFmtId="0" fontId="25" fillId="3" borderId="6" xfId="0" applyFont="1" applyFill="1" applyBorder="1" applyAlignment="1">
      <alignment vertical="center" wrapText="1"/>
    </xf>
    <xf numFmtId="43" fontId="25" fillId="3" borderId="5" xfId="2" applyFont="1" applyFill="1" applyBorder="1" applyAlignment="1">
      <alignment horizontal="center" vertical="center" wrapText="1"/>
    </xf>
    <xf numFmtId="0" fontId="25" fillId="3" borderId="5" xfId="0" applyFont="1" applyFill="1" applyBorder="1" applyAlignment="1">
      <alignment vertical="center" wrapText="1"/>
    </xf>
    <xf numFmtId="0" fontId="11" fillId="2" borderId="0" xfId="0" applyFont="1" applyFill="1" applyAlignment="1">
      <alignment horizontal="left" vertical="center"/>
    </xf>
    <xf numFmtId="164" fontId="25" fillId="3" borderId="5" xfId="2" applyNumberFormat="1" applyFont="1" applyFill="1" applyBorder="1" applyAlignment="1">
      <alignment horizontal="center" vertical="center" wrapText="1"/>
    </xf>
    <xf numFmtId="0" fontId="34" fillId="0" borderId="0" xfId="0" applyFont="1"/>
    <xf numFmtId="0" fontId="35" fillId="0" borderId="0" xfId="0" applyFont="1"/>
    <xf numFmtId="0" fontId="24" fillId="0" borderId="8" xfId="0" applyFont="1" applyBorder="1"/>
    <xf numFmtId="165" fontId="0" fillId="0" borderId="8" xfId="0" applyNumberFormat="1" applyBorder="1"/>
    <xf numFmtId="0" fontId="0" fillId="0" borderId="8" xfId="0" applyBorder="1"/>
    <xf numFmtId="0" fontId="0" fillId="4" borderId="0" xfId="0" applyFill="1"/>
    <xf numFmtId="0" fontId="35" fillId="4" borderId="0" xfId="0" applyFont="1" applyFill="1"/>
    <xf numFmtId="0" fontId="36" fillId="0" borderId="0" xfId="0" applyFont="1"/>
    <xf numFmtId="164" fontId="1" fillId="3" borderId="5" xfId="2" applyNumberFormat="1" applyFont="1" applyFill="1" applyBorder="1" applyAlignment="1">
      <alignment horizontal="center" vertical="center" wrapText="1"/>
    </xf>
    <xf numFmtId="0" fontId="38" fillId="0" borderId="0" xfId="0" applyFont="1"/>
    <xf numFmtId="0" fontId="37" fillId="2" borderId="0" xfId="0" applyFont="1" applyFill="1" applyAlignment="1">
      <alignment horizontal="center" vertical="center" wrapText="1"/>
    </xf>
    <xf numFmtId="0" fontId="12" fillId="0" borderId="0" xfId="0" applyFont="1" applyFill="1" applyBorder="1" applyAlignment="1">
      <alignment vertical="center" wrapText="1"/>
    </xf>
    <xf numFmtId="164" fontId="12" fillId="0" borderId="0" xfId="2" applyNumberFormat="1" applyFont="1" applyFill="1" applyBorder="1" applyAlignment="1">
      <alignment horizontal="center" vertical="center" wrapText="1"/>
    </xf>
    <xf numFmtId="164" fontId="16" fillId="0" borderId="0" xfId="2" applyNumberFormat="1" applyFont="1" applyFill="1" applyBorder="1" applyAlignment="1">
      <alignment horizontal="center" vertical="center" wrapText="1"/>
    </xf>
    <xf numFmtId="0" fontId="0" fillId="0" borderId="0" xfId="0" applyFill="1" applyBorder="1"/>
    <xf numFmtId="43" fontId="25" fillId="3" borderId="6" xfId="2" applyFont="1" applyFill="1" applyBorder="1" applyAlignment="1">
      <alignment horizontal="center" vertical="center" wrapText="1"/>
    </xf>
    <xf numFmtId="0" fontId="25" fillId="3" borderId="6" xfId="2" applyNumberFormat="1" applyFont="1" applyFill="1" applyBorder="1" applyAlignment="1">
      <alignment horizontal="center" vertical="center" wrapText="1"/>
    </xf>
    <xf numFmtId="1" fontId="25" fillId="3" borderId="6" xfId="2" applyNumberFormat="1" applyFont="1" applyFill="1" applyBorder="1" applyAlignment="1">
      <alignment horizontal="center" vertical="center" wrapText="1"/>
    </xf>
    <xf numFmtId="0" fontId="25" fillId="3" borderId="6" xfId="0" applyFont="1" applyFill="1" applyBorder="1" applyAlignment="1">
      <alignment horizontal="center" vertical="center" wrapText="1"/>
    </xf>
    <xf numFmtId="0" fontId="39" fillId="3" borderId="6" xfId="0" applyFont="1" applyFill="1" applyBorder="1" applyAlignment="1">
      <alignment vertical="center" wrapText="1"/>
    </xf>
    <xf numFmtId="1" fontId="39" fillId="3" borderId="6" xfId="2" applyNumberFormat="1" applyFont="1" applyFill="1" applyBorder="1" applyAlignment="1">
      <alignment horizontal="center" vertical="center" wrapText="1"/>
    </xf>
    <xf numFmtId="0" fontId="30" fillId="3" borderId="6" xfId="0" applyFont="1" applyFill="1" applyBorder="1" applyAlignment="1">
      <alignment horizontal="center" vertical="center" wrapText="1"/>
    </xf>
    <xf numFmtId="0" fontId="25" fillId="3" borderId="7" xfId="0" applyFont="1" applyFill="1" applyBorder="1" applyAlignment="1">
      <alignment vertical="center" wrapText="1"/>
    </xf>
    <xf numFmtId="0" fontId="25" fillId="3" borderId="7"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3" borderId="5" xfId="0" applyFont="1" applyFill="1" applyBorder="1" applyAlignment="1">
      <alignment vertical="center" wrapText="1"/>
    </xf>
    <xf numFmtId="0" fontId="30" fillId="0" borderId="6"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3"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0" fillId="0" borderId="0" xfId="0" applyAlignment="1">
      <alignment horizontal="left" vertical="center"/>
    </xf>
    <xf numFmtId="0" fontId="30" fillId="3" borderId="6" xfId="0" applyFont="1" applyFill="1" applyBorder="1" applyAlignment="1">
      <alignment vertical="center" wrapText="1"/>
    </xf>
    <xf numFmtId="1" fontId="30" fillId="3" borderId="6" xfId="0" applyNumberFormat="1" applyFont="1" applyFill="1" applyBorder="1" applyAlignment="1">
      <alignment vertical="center" wrapText="1"/>
    </xf>
    <xf numFmtId="164" fontId="30" fillId="3" borderId="6" xfId="0" applyNumberFormat="1" applyFont="1" applyFill="1" applyBorder="1" applyAlignment="1">
      <alignment vertical="center" wrapText="1"/>
    </xf>
    <xf numFmtId="0" fontId="41" fillId="0" borderId="0" xfId="0" applyFont="1"/>
    <xf numFmtId="166" fontId="25" fillId="3" borderId="5" xfId="2" applyNumberFormat="1" applyFont="1" applyFill="1" applyBorder="1" applyAlignment="1">
      <alignment horizontal="center" vertical="center" wrapText="1"/>
    </xf>
    <xf numFmtId="166" fontId="40" fillId="3" borderId="5" xfId="2" applyNumberFormat="1" applyFont="1" applyFill="1" applyBorder="1" applyAlignment="1">
      <alignment horizontal="right" wrapText="1"/>
    </xf>
    <xf numFmtId="166" fontId="25" fillId="3" borderId="5" xfId="2" applyNumberFormat="1" applyFont="1" applyFill="1" applyBorder="1" applyAlignment="1">
      <alignment horizontal="right" wrapText="1"/>
    </xf>
    <xf numFmtId="0" fontId="43" fillId="0" borderId="0" xfId="0" applyFont="1" applyFill="1" applyAlignment="1">
      <alignment vertical="center" wrapText="1"/>
    </xf>
    <xf numFmtId="0" fontId="43" fillId="0" borderId="0" xfId="0" applyFont="1" applyFill="1" applyBorder="1" applyAlignment="1">
      <alignment vertical="center" wrapText="1"/>
    </xf>
    <xf numFmtId="1" fontId="42" fillId="3" borderId="6" xfId="2" applyNumberFormat="1" applyFont="1" applyFill="1" applyBorder="1" applyAlignment="1">
      <alignment horizontal="center" vertical="center" wrapText="1"/>
    </xf>
    <xf numFmtId="164" fontId="42" fillId="3" borderId="6" xfId="2" applyNumberFormat="1" applyFont="1" applyFill="1" applyBorder="1" applyAlignment="1">
      <alignment horizontal="center" vertical="center" wrapText="1"/>
    </xf>
    <xf numFmtId="164" fontId="44" fillId="3" borderId="6" xfId="2" applyNumberFormat="1" applyFont="1" applyFill="1" applyBorder="1" applyAlignment="1">
      <alignment horizontal="center" vertical="center" wrapText="1"/>
    </xf>
    <xf numFmtId="165" fontId="42" fillId="3" borderId="6" xfId="2" applyNumberFormat="1" applyFont="1" applyFill="1" applyBorder="1" applyAlignment="1">
      <alignment horizontal="left" vertical="center" wrapText="1"/>
    </xf>
    <xf numFmtId="0" fontId="43" fillId="0" borderId="0" xfId="0" applyFont="1" applyFill="1"/>
    <xf numFmtId="0" fontId="42" fillId="3" borderId="6" xfId="0" applyFont="1" applyFill="1" applyBorder="1" applyAlignment="1">
      <alignment horizontal="center" vertical="center" wrapText="1"/>
    </xf>
    <xf numFmtId="0" fontId="42" fillId="0" borderId="0" xfId="0" applyFont="1" applyFill="1" applyAlignment="1">
      <alignment horizontal="left" vertical="center" wrapText="1"/>
    </xf>
    <xf numFmtId="164" fontId="30" fillId="0" borderId="0" xfId="0" applyNumberFormat="1" applyFont="1" applyFill="1" applyBorder="1" applyAlignment="1">
      <alignment horizontal="right"/>
    </xf>
    <xf numFmtId="0" fontId="48" fillId="0" borderId="0" xfId="0" applyFont="1" applyFill="1" applyAlignment="1">
      <alignment horizontal="center" vertical="center" wrapText="1"/>
    </xf>
    <xf numFmtId="0" fontId="49" fillId="0" borderId="0" xfId="0" applyFont="1" applyFill="1"/>
    <xf numFmtId="164" fontId="48" fillId="0" borderId="0" xfId="0" applyNumberFormat="1" applyFont="1" applyFill="1" applyBorder="1" applyAlignment="1">
      <alignment horizontal="right"/>
    </xf>
    <xf numFmtId="164" fontId="42" fillId="3" borderId="5" xfId="2" applyNumberFormat="1" applyFont="1" applyFill="1" applyBorder="1" applyAlignment="1">
      <alignment horizontal="center" vertical="center" wrapText="1"/>
    </xf>
    <xf numFmtId="0" fontId="49" fillId="0" borderId="0" xfId="0" applyFont="1" applyFill="1" applyAlignment="1">
      <alignment wrapText="1"/>
    </xf>
    <xf numFmtId="1" fontId="48" fillId="0" borderId="0" xfId="0" applyNumberFormat="1" applyFont="1" applyFill="1" applyBorder="1" applyAlignment="1">
      <alignment horizontal="right"/>
    </xf>
    <xf numFmtId="1" fontId="48" fillId="0" borderId="0" xfId="0" applyNumberFormat="1" applyFont="1" applyFill="1" applyBorder="1"/>
    <xf numFmtId="1" fontId="43" fillId="0" borderId="0" xfId="0" applyNumberFormat="1" applyFont="1" applyFill="1"/>
    <xf numFmtId="164" fontId="46" fillId="3" borderId="6" xfId="2" applyNumberFormat="1" applyFont="1" applyFill="1" applyBorder="1" applyAlignment="1">
      <alignment horizontal="center" vertical="center" wrapText="1"/>
    </xf>
    <xf numFmtId="164" fontId="42" fillId="3" borderId="0" xfId="2" applyNumberFormat="1"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40" fillId="3" borderId="0" xfId="0" applyFont="1" applyFill="1" applyAlignment="1">
      <alignment horizontal="center" vertical="center" wrapText="1"/>
    </xf>
    <xf numFmtId="164" fontId="52" fillId="3" borderId="0" xfId="2" applyNumberFormat="1" applyFont="1" applyFill="1" applyBorder="1" applyAlignment="1">
      <alignment horizontal="center" vertical="center" wrapText="1"/>
    </xf>
    <xf numFmtId="0" fontId="43" fillId="0" borderId="0" xfId="0" applyFont="1"/>
    <xf numFmtId="164" fontId="40" fillId="3" borderId="5" xfId="2" applyNumberFormat="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17" fillId="0" borderId="0" xfId="0" applyFont="1" applyAlignment="1">
      <alignment vertical="center" wrapText="1"/>
    </xf>
    <xf numFmtId="0" fontId="17" fillId="0" borderId="0" xfId="0" applyFont="1" applyAlignment="1">
      <alignment wrapText="1"/>
    </xf>
    <xf numFmtId="0" fontId="33" fillId="0" borderId="0" xfId="0" applyFont="1" applyAlignment="1">
      <alignment wrapText="1"/>
    </xf>
    <xf numFmtId="0" fontId="33" fillId="0" borderId="0" xfId="0" applyFont="1" applyAlignment="1"/>
    <xf numFmtId="0" fontId="28" fillId="0" borderId="0" xfId="0" applyFont="1" applyAlignment="1">
      <alignment wrapText="1"/>
    </xf>
    <xf numFmtId="0" fontId="17" fillId="0" borderId="0" xfId="0" applyFont="1" applyAlignment="1">
      <alignment horizontal="left" vertical="center" wrapText="1"/>
    </xf>
    <xf numFmtId="0" fontId="0" fillId="0" borderId="0" xfId="0" applyAlignment="1">
      <alignment horizontal="left" wrapText="1"/>
    </xf>
  </cellXfs>
  <cellStyles count="5">
    <cellStyle name="Comma" xfId="2" builtinId="3"/>
    <cellStyle name="Hyperlink" xfId="1" builtinId="8"/>
    <cellStyle name="Normal" xfId="0" builtinId="0"/>
    <cellStyle name="Normal 2" xfId="3" xr:uid="{00000000-0005-0000-0000-000002000000}"/>
    <cellStyle name="Standard 2" xfId="4" xr:uid="{00000000-0005-0000-0000-000004000000}"/>
  </cellStyles>
  <dxfs count="0"/>
  <tableStyles count="0" defaultTableStyle="TableStyleMedium2" defaultPivotStyle="PivotStyleLight16"/>
  <colors>
    <mruColors>
      <color rgb="FFD8EEFA"/>
      <color rgb="FF34647F"/>
      <color rgb="FF00B7E5"/>
      <color rgb="FF0078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Average annual mussel landings from culture lots in Waddne Sea</a:t>
            </a:r>
            <a:r>
              <a:rPr lang="de-DE" baseline="0"/>
              <a:t> Cooperation Area ADJUST TIME FRAME (total 38,400 t)</a:t>
            </a:r>
            <a:endParaRPr lang="de-DE"/>
          </a:p>
        </c:rich>
      </c:tx>
      <c:layout>
        <c:manualLayout>
          <c:xMode val="edge"/>
          <c:yMode val="edge"/>
          <c:x val="2.9295378541355938E-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E"/>
        </a:p>
      </c:txPr>
    </c:title>
    <c:autoTitleDeleted val="0"/>
    <c:plotArea>
      <c:layout>
        <c:manualLayout>
          <c:layoutTarget val="inner"/>
          <c:xMode val="edge"/>
          <c:yMode val="edge"/>
          <c:x val="0.3949765734870534"/>
          <c:y val="0.40609686609686607"/>
          <c:w val="0.35140310899532973"/>
          <c:h val="0.52410121811696619"/>
        </c:manualLayout>
      </c:layout>
      <c:pieChart>
        <c:varyColors val="1"/>
        <c:ser>
          <c:idx val="0"/>
          <c:order val="0"/>
          <c:dPt>
            <c:idx val="0"/>
            <c:bubble3D val="0"/>
            <c:spPr>
              <a:solidFill>
                <a:srgbClr val="0078B6"/>
              </a:solidFill>
              <a:ln w="19050">
                <a:solidFill>
                  <a:schemeClr val="lt1"/>
                </a:solidFill>
              </a:ln>
              <a:effectLst/>
            </c:spPr>
            <c:extLst>
              <c:ext xmlns:c16="http://schemas.microsoft.com/office/drawing/2014/chart" uri="{C3380CC4-5D6E-409C-BE32-E72D297353CC}">
                <c16:uniqueId val="{00000001-ECBB-4E94-B0D7-9752AF2726A4}"/>
              </c:ext>
            </c:extLst>
          </c:dPt>
          <c:dPt>
            <c:idx val="1"/>
            <c:bubble3D val="0"/>
            <c:spPr>
              <a:solidFill>
                <a:srgbClr val="00B7E5"/>
              </a:solidFill>
              <a:ln w="19050">
                <a:solidFill>
                  <a:schemeClr val="lt1"/>
                </a:solidFill>
              </a:ln>
              <a:effectLst/>
            </c:spPr>
            <c:extLst>
              <c:ext xmlns:c16="http://schemas.microsoft.com/office/drawing/2014/chart" uri="{C3380CC4-5D6E-409C-BE32-E72D297353CC}">
                <c16:uniqueId val="{00000003-ECBB-4E94-B0D7-9752AF2726A4}"/>
              </c:ext>
            </c:extLst>
          </c:dPt>
          <c:dPt>
            <c:idx val="2"/>
            <c:bubble3D val="0"/>
            <c:spPr>
              <a:solidFill>
                <a:srgbClr val="D8EEFA"/>
              </a:solidFill>
              <a:ln w="19050">
                <a:solidFill>
                  <a:schemeClr val="lt1"/>
                </a:solidFill>
              </a:ln>
              <a:effectLst/>
            </c:spPr>
            <c:extLst>
              <c:ext xmlns:c16="http://schemas.microsoft.com/office/drawing/2014/chart" uri="{C3380CC4-5D6E-409C-BE32-E72D297353CC}">
                <c16:uniqueId val="{00000005-ECBB-4E94-B0D7-9752AF2726A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CBB-4E94-B0D7-9752AF2726A4}"/>
              </c:ext>
            </c:extLst>
          </c:dPt>
          <c:dPt>
            <c:idx val="4"/>
            <c:bubble3D val="0"/>
            <c:spPr>
              <a:solidFill>
                <a:srgbClr val="34647F"/>
              </a:solidFill>
              <a:ln w="19050">
                <a:solidFill>
                  <a:schemeClr val="lt1"/>
                </a:solidFill>
              </a:ln>
              <a:effectLst/>
            </c:spPr>
            <c:extLst>
              <c:ext xmlns:c16="http://schemas.microsoft.com/office/drawing/2014/chart" uri="{C3380CC4-5D6E-409C-BE32-E72D297353CC}">
                <c16:uniqueId val="{00000009-0D35-4EC5-B2D6-8795E6FA15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 do-Fishery inventory tables'!$B$16:$F$16</c:f>
              <c:strCache>
                <c:ptCount val="5"/>
                <c:pt idx="0">
                  <c:v>NL</c:v>
                </c:pt>
                <c:pt idx="1">
                  <c:v>LS</c:v>
                </c:pt>
                <c:pt idx="2">
                  <c:v>SH</c:v>
                </c:pt>
                <c:pt idx="3">
                  <c:v>HH</c:v>
                </c:pt>
                <c:pt idx="4">
                  <c:v>DK</c:v>
                </c:pt>
              </c:strCache>
            </c:strRef>
          </c:cat>
          <c:val>
            <c:numRef>
              <c:f>'To do-Fishery inventory tables'!$B$17:$F$17</c:f>
              <c:numCache>
                <c:formatCode>_-* #,##0_-;\-* #,##0_-;_-* "-"??_-;_-@_-</c:formatCode>
                <c:ptCount val="5"/>
                <c:pt idx="0">
                  <c:v>20514</c:v>
                </c:pt>
                <c:pt idx="1">
                  <c:v>3086</c:v>
                </c:pt>
                <c:pt idx="2">
                  <c:v>14800</c:v>
                </c:pt>
                <c:pt idx="4">
                  <c:v>0</c:v>
                </c:pt>
              </c:numCache>
            </c:numRef>
          </c:val>
          <c:extLst>
            <c:ext xmlns:c16="http://schemas.microsoft.com/office/drawing/2014/chart" uri="{C3380CC4-5D6E-409C-BE32-E72D297353CC}">
              <c16:uniqueId val="{00000008-ECBB-4E94-B0D7-9752AF2726A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6154362114992047"/>
          <c:y val="0.39985626260236778"/>
          <c:w val="0.23759651838392001"/>
          <c:h val="0.537196670158719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Mussel culture area in use</a:t>
            </a:r>
            <a:r>
              <a:rPr lang="de-DE" baseline="0"/>
              <a:t> (total 5,275 ha)</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E"/>
        </a:p>
      </c:txPr>
    </c:title>
    <c:autoTitleDeleted val="0"/>
    <c:plotArea>
      <c:layout>
        <c:manualLayout>
          <c:layoutTarget val="inner"/>
          <c:xMode val="edge"/>
          <c:yMode val="edge"/>
          <c:x val="0.3949765734870534"/>
          <c:y val="0.40609686609686607"/>
          <c:w val="0.35140310899532973"/>
          <c:h val="0.52410121811696619"/>
        </c:manualLayout>
      </c:layout>
      <c:pieChart>
        <c:varyColors val="1"/>
        <c:ser>
          <c:idx val="0"/>
          <c:order val="0"/>
          <c:dPt>
            <c:idx val="0"/>
            <c:bubble3D val="0"/>
            <c:spPr>
              <a:solidFill>
                <a:srgbClr val="0078B6"/>
              </a:solidFill>
              <a:ln w="19050">
                <a:solidFill>
                  <a:schemeClr val="lt1"/>
                </a:solidFill>
              </a:ln>
              <a:effectLst/>
            </c:spPr>
            <c:extLst>
              <c:ext xmlns:c16="http://schemas.microsoft.com/office/drawing/2014/chart" uri="{C3380CC4-5D6E-409C-BE32-E72D297353CC}">
                <c16:uniqueId val="{00000001-0123-410C-B774-89264CA66563}"/>
              </c:ext>
            </c:extLst>
          </c:dPt>
          <c:dPt>
            <c:idx val="1"/>
            <c:bubble3D val="0"/>
            <c:spPr>
              <a:solidFill>
                <a:srgbClr val="00B7E5"/>
              </a:solidFill>
              <a:ln w="19050">
                <a:solidFill>
                  <a:schemeClr val="lt1"/>
                </a:solidFill>
              </a:ln>
              <a:effectLst/>
            </c:spPr>
            <c:extLst>
              <c:ext xmlns:c16="http://schemas.microsoft.com/office/drawing/2014/chart" uri="{C3380CC4-5D6E-409C-BE32-E72D297353CC}">
                <c16:uniqueId val="{00000003-0123-410C-B774-89264CA66563}"/>
              </c:ext>
            </c:extLst>
          </c:dPt>
          <c:dPt>
            <c:idx val="2"/>
            <c:bubble3D val="0"/>
            <c:spPr>
              <a:solidFill>
                <a:srgbClr val="D8EEFA"/>
              </a:solidFill>
              <a:ln w="19050">
                <a:solidFill>
                  <a:schemeClr val="lt1"/>
                </a:solidFill>
              </a:ln>
              <a:effectLst/>
            </c:spPr>
            <c:extLst>
              <c:ext xmlns:c16="http://schemas.microsoft.com/office/drawing/2014/chart" uri="{C3380CC4-5D6E-409C-BE32-E72D297353CC}">
                <c16:uniqueId val="{00000005-0123-410C-B774-89264CA665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123-410C-B774-89264CA66563}"/>
              </c:ext>
            </c:extLst>
          </c:dPt>
          <c:dPt>
            <c:idx val="4"/>
            <c:bubble3D val="0"/>
            <c:spPr>
              <a:solidFill>
                <a:srgbClr val="34647F"/>
              </a:solidFill>
              <a:ln w="19050">
                <a:solidFill>
                  <a:schemeClr val="lt1"/>
                </a:solidFill>
              </a:ln>
              <a:effectLst/>
            </c:spPr>
            <c:extLst>
              <c:ext xmlns:c16="http://schemas.microsoft.com/office/drawing/2014/chart" uri="{C3380CC4-5D6E-409C-BE32-E72D297353CC}">
                <c16:uniqueId val="{00000009-4302-4E38-A54D-C58743617A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D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 do-Fishery inventory tables'!$B$16:$F$16</c:f>
              <c:strCache>
                <c:ptCount val="5"/>
                <c:pt idx="0">
                  <c:v>NL</c:v>
                </c:pt>
                <c:pt idx="1">
                  <c:v>LS</c:v>
                </c:pt>
                <c:pt idx="2">
                  <c:v>SH</c:v>
                </c:pt>
                <c:pt idx="3">
                  <c:v>HH</c:v>
                </c:pt>
                <c:pt idx="4">
                  <c:v>DK</c:v>
                </c:pt>
              </c:strCache>
            </c:strRef>
          </c:cat>
          <c:val>
            <c:numRef>
              <c:f>'To do-Fishery inventory tables'!$B$24:$F$24</c:f>
              <c:numCache>
                <c:formatCode>_-* #,##0_-;\-* #,##0_-;_-* "-"??_-;_-@_-</c:formatCode>
                <c:ptCount val="5"/>
                <c:pt idx="0">
                  <c:v>3500</c:v>
                </c:pt>
                <c:pt idx="1">
                  <c:v>325</c:v>
                </c:pt>
                <c:pt idx="2">
                  <c:v>0</c:v>
                </c:pt>
                <c:pt idx="3">
                  <c:v>0</c:v>
                </c:pt>
                <c:pt idx="4">
                  <c:v>0</c:v>
                </c:pt>
              </c:numCache>
            </c:numRef>
          </c:val>
          <c:extLst>
            <c:ext xmlns:c16="http://schemas.microsoft.com/office/drawing/2014/chart" uri="{C3380CC4-5D6E-409C-BE32-E72D297353CC}">
              <c16:uniqueId val="{00000008-0123-410C-B774-89264CA6656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6154362114992047"/>
          <c:y val="0.39985626260236778"/>
          <c:w val="0.23759651838392001"/>
          <c:h val="0.537196670158719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Permanently closed area for mussel culture (total 52,000 </a:t>
            </a:r>
            <a:r>
              <a:rPr lang="de-DE" baseline="0"/>
              <a:t>ha)</a:t>
            </a:r>
            <a:endParaRPr lang="de-DE"/>
          </a:p>
        </c:rich>
      </c:tx>
      <c:layout>
        <c:manualLayout>
          <c:xMode val="edge"/>
          <c:yMode val="edge"/>
          <c:x val="0.167669456790680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DE"/>
        </a:p>
      </c:txPr>
    </c:title>
    <c:autoTitleDeleted val="0"/>
    <c:plotArea>
      <c:layout>
        <c:manualLayout>
          <c:layoutTarget val="inner"/>
          <c:xMode val="edge"/>
          <c:yMode val="edge"/>
          <c:x val="0.3949765734870534"/>
          <c:y val="0.40609686609686607"/>
          <c:w val="0.35140310899532973"/>
          <c:h val="0.52410121811696619"/>
        </c:manualLayout>
      </c:layout>
      <c:pieChart>
        <c:varyColors val="1"/>
        <c:ser>
          <c:idx val="0"/>
          <c:order val="0"/>
          <c:dPt>
            <c:idx val="0"/>
            <c:bubble3D val="0"/>
            <c:spPr>
              <a:solidFill>
                <a:srgbClr val="0078B6"/>
              </a:solidFill>
              <a:ln w="19050">
                <a:solidFill>
                  <a:schemeClr val="lt1"/>
                </a:solidFill>
              </a:ln>
              <a:effectLst/>
            </c:spPr>
            <c:extLst>
              <c:ext xmlns:c16="http://schemas.microsoft.com/office/drawing/2014/chart" uri="{C3380CC4-5D6E-409C-BE32-E72D297353CC}">
                <c16:uniqueId val="{00000001-0EEA-4F91-9AF6-A9F8BC982EF8}"/>
              </c:ext>
            </c:extLst>
          </c:dPt>
          <c:dPt>
            <c:idx val="1"/>
            <c:bubble3D val="0"/>
            <c:spPr>
              <a:solidFill>
                <a:srgbClr val="00B7E5"/>
              </a:solidFill>
              <a:ln w="19050">
                <a:solidFill>
                  <a:schemeClr val="lt1"/>
                </a:solidFill>
              </a:ln>
              <a:effectLst/>
            </c:spPr>
            <c:extLst>
              <c:ext xmlns:c16="http://schemas.microsoft.com/office/drawing/2014/chart" uri="{C3380CC4-5D6E-409C-BE32-E72D297353CC}">
                <c16:uniqueId val="{00000003-0EEA-4F91-9AF6-A9F8BC982EF8}"/>
              </c:ext>
            </c:extLst>
          </c:dPt>
          <c:dPt>
            <c:idx val="2"/>
            <c:bubble3D val="0"/>
            <c:spPr>
              <a:solidFill>
                <a:srgbClr val="D8EEFA"/>
              </a:solidFill>
              <a:ln w="19050">
                <a:solidFill>
                  <a:schemeClr val="lt1"/>
                </a:solidFill>
              </a:ln>
              <a:effectLst/>
            </c:spPr>
            <c:extLst>
              <c:ext xmlns:c16="http://schemas.microsoft.com/office/drawing/2014/chart" uri="{C3380CC4-5D6E-409C-BE32-E72D297353CC}">
                <c16:uniqueId val="{00000005-0EEA-4F91-9AF6-A9F8BC982E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EEA-4F91-9AF6-A9F8BC982EF8}"/>
              </c:ext>
            </c:extLst>
          </c:dPt>
          <c:dPt>
            <c:idx val="4"/>
            <c:bubble3D val="0"/>
            <c:spPr>
              <a:solidFill>
                <a:srgbClr val="34647F"/>
              </a:solidFill>
              <a:ln w="19050">
                <a:solidFill>
                  <a:schemeClr val="lt1"/>
                </a:solidFill>
              </a:ln>
              <a:effectLst/>
            </c:spPr>
            <c:extLst>
              <c:ext xmlns:c16="http://schemas.microsoft.com/office/drawing/2014/chart" uri="{C3380CC4-5D6E-409C-BE32-E72D297353CC}">
                <c16:uniqueId val="{00000009-5136-4A9E-8046-E42C550C2CCD}"/>
              </c:ext>
            </c:extLst>
          </c:dPt>
          <c:cat>
            <c:strRef>
              <c:f>'To do-Fishery inventory tables'!$B$16:$F$16</c:f>
              <c:strCache>
                <c:ptCount val="5"/>
                <c:pt idx="0">
                  <c:v>NL</c:v>
                </c:pt>
                <c:pt idx="1">
                  <c:v>LS</c:v>
                </c:pt>
                <c:pt idx="2">
                  <c:v>SH</c:v>
                </c:pt>
                <c:pt idx="3">
                  <c:v>HH</c:v>
                </c:pt>
                <c:pt idx="4">
                  <c:v>DK</c:v>
                </c:pt>
              </c:strCache>
            </c:strRef>
          </c:cat>
          <c:val>
            <c:numRef>
              <c:f>'To do-Fishery inventory tables'!$B$27:$F$27</c:f>
              <c:numCache>
                <c:formatCode>_-* #,##0_-;\-* #,##0_-;_-* "-"??_-;_-@_-</c:formatCode>
                <c:ptCount val="5"/>
                <c:pt idx="0">
                  <c:v>42540</c:v>
                </c:pt>
                <c:pt idx="1">
                  <c:v>93480</c:v>
                </c:pt>
                <c:pt idx="2">
                  <c:v>383670</c:v>
                </c:pt>
                <c:pt idx="4">
                  <c:v>124790.00000000001</c:v>
                </c:pt>
              </c:numCache>
            </c:numRef>
          </c:val>
          <c:extLst>
            <c:ext xmlns:c16="http://schemas.microsoft.com/office/drawing/2014/chart" uri="{C3380CC4-5D6E-409C-BE32-E72D297353CC}">
              <c16:uniqueId val="{00000008-0EEA-4F91-9AF6-A9F8BC982EF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67520925943440824"/>
          <c:y val="0.24719563451499726"/>
          <c:w val="0.32393094438664527"/>
          <c:h val="0.689857496670083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3352800</xdr:colOff>
      <xdr:row>1</xdr:row>
      <xdr:rowOff>9525</xdr:rowOff>
    </xdr:from>
    <xdr:to>
      <xdr:col>2</xdr:col>
      <xdr:colOff>606425</xdr:colOff>
      <xdr:row>6</xdr:row>
      <xdr:rowOff>64135</xdr:rowOff>
    </xdr:to>
    <xdr:pic>
      <xdr:nvPicPr>
        <xdr:cNvPr id="2" name="Grafik 2">
          <a:extLst>
            <a:ext uri="{FF2B5EF4-FFF2-40B4-BE49-F238E27FC236}">
              <a16:creationId xmlns:a16="http://schemas.microsoft.com/office/drawing/2014/main" id="{E3BAAF5F-7374-4A89-BD51-3933EDD7CD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5850" y="200025"/>
          <a:ext cx="892175" cy="10547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49608</xdr:colOff>
      <xdr:row>35</xdr:row>
      <xdr:rowOff>29766</xdr:rowOff>
    </xdr:from>
    <xdr:to>
      <xdr:col>10</xdr:col>
      <xdr:colOff>1021952</xdr:colOff>
      <xdr:row>37</xdr:row>
      <xdr:rowOff>317501</xdr:rowOff>
    </xdr:to>
    <xdr:graphicFrame macro="">
      <xdr:nvGraphicFramePr>
        <xdr:cNvPr id="2" name="Chart 1">
          <a:extLst>
            <a:ext uri="{FF2B5EF4-FFF2-40B4-BE49-F238E27FC236}">
              <a16:creationId xmlns:a16="http://schemas.microsoft.com/office/drawing/2014/main" id="{6F72632B-EBF4-4390-B7FC-C169747EB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99218</xdr:colOff>
      <xdr:row>39</xdr:row>
      <xdr:rowOff>0</xdr:rowOff>
    </xdr:from>
    <xdr:to>
      <xdr:col>10</xdr:col>
      <xdr:colOff>1021952</xdr:colOff>
      <xdr:row>41</xdr:row>
      <xdr:rowOff>0</xdr:rowOff>
    </xdr:to>
    <xdr:graphicFrame macro="">
      <xdr:nvGraphicFramePr>
        <xdr:cNvPr id="3" name="Chart 2">
          <a:extLst>
            <a:ext uri="{FF2B5EF4-FFF2-40B4-BE49-F238E27FC236}">
              <a16:creationId xmlns:a16="http://schemas.microsoft.com/office/drawing/2014/main" id="{27DF63D2-045C-4592-A14A-FF4D3DC69C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261817</xdr:colOff>
      <xdr:row>26</xdr:row>
      <xdr:rowOff>0</xdr:rowOff>
    </xdr:from>
    <xdr:to>
      <xdr:col>14</xdr:col>
      <xdr:colOff>156120</xdr:colOff>
      <xdr:row>28</xdr:row>
      <xdr:rowOff>55075</xdr:rowOff>
    </xdr:to>
    <xdr:graphicFrame macro="">
      <xdr:nvGraphicFramePr>
        <xdr:cNvPr id="4" name="Chart 3">
          <a:extLst>
            <a:ext uri="{FF2B5EF4-FFF2-40B4-BE49-F238E27FC236}">
              <a16:creationId xmlns:a16="http://schemas.microsoft.com/office/drawing/2014/main" id="{35C6EE49-E8E7-4C66-A3FD-8AB12DA33C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Julia Busch" id="{93F9B760-2C70-4C83-99E5-2CB354EAC409}" userId="S::busch@waddenseasecretariat.onmicrosoft.com::6bdf8283-e6af-4be7-af71-735556b5ec9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9" dT="2020-07-31T14:50:23.30" personId="{93F9B760-2C70-4C83-99E5-2CB354EAC409}" id="{6638B40B-667C-40ED-81D9-17913C9D3CD1}">
    <text>Christian: please check  data from QSR and your new data, so we can delete the obsolete column.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20"/>
  <sheetViews>
    <sheetView tabSelected="1" topLeftCell="A10" workbookViewId="0">
      <selection activeCell="K23" sqref="K23"/>
    </sheetView>
  </sheetViews>
  <sheetFormatPr defaultColWidth="9.140625" defaultRowHeight="15"/>
  <cols>
    <col min="1" max="1" width="23.140625" customWidth="1"/>
    <col min="2" max="2" width="54.5703125" style="3" customWidth="1"/>
  </cols>
  <sheetData>
    <row r="2" spans="1:3" ht="18">
      <c r="B2" s="1" t="s">
        <v>0</v>
      </c>
    </row>
    <row r="3" spans="1:3" ht="15.75">
      <c r="B3" s="2" t="s">
        <v>1</v>
      </c>
    </row>
    <row r="5" spans="1:3">
      <c r="B5" s="92">
        <v>44124</v>
      </c>
    </row>
    <row r="6" spans="1:3">
      <c r="B6" s="4"/>
    </row>
    <row r="7" spans="1:3">
      <c r="B7" s="4"/>
    </row>
    <row r="8" spans="1:3">
      <c r="B8"/>
    </row>
    <row r="9" spans="1:3">
      <c r="A9" s="11" t="s">
        <v>2</v>
      </c>
      <c r="B9" s="15" t="s">
        <v>3</v>
      </c>
      <c r="C9" s="12"/>
    </row>
    <row r="10" spans="1:3">
      <c r="A10" s="5" t="s">
        <v>4</v>
      </c>
      <c r="B10" s="16" t="s">
        <v>159</v>
      </c>
    </row>
    <row r="11" spans="1:3">
      <c r="A11" s="5" t="s">
        <v>5</v>
      </c>
      <c r="B11" s="17" t="s">
        <v>701</v>
      </c>
    </row>
    <row r="12" spans="1:3">
      <c r="A12" s="5" t="s">
        <v>6</v>
      </c>
      <c r="B12" s="18">
        <v>44123</v>
      </c>
    </row>
    <row r="13" spans="1:3">
      <c r="A13" s="13" t="s">
        <v>7</v>
      </c>
      <c r="B13" s="19" t="s">
        <v>8</v>
      </c>
      <c r="C13" s="14"/>
    </row>
    <row r="16" spans="1:3">
      <c r="A16" s="7"/>
      <c r="B16"/>
    </row>
    <row r="17" spans="1:3" ht="288" customHeight="1">
      <c r="A17" s="174" t="s">
        <v>703</v>
      </c>
      <c r="B17" s="175"/>
      <c r="C17" s="175"/>
    </row>
    <row r="18" spans="1:3">
      <c r="A18" s="6" t="s">
        <v>700</v>
      </c>
      <c r="B18"/>
    </row>
    <row r="19" spans="1:3">
      <c r="A19" s="9"/>
      <c r="B19" s="8"/>
    </row>
    <row r="20" spans="1:3">
      <c r="A20" s="10" t="s">
        <v>9</v>
      </c>
      <c r="B20" s="140" t="s">
        <v>702</v>
      </c>
    </row>
  </sheetData>
  <mergeCells count="1">
    <mergeCell ref="A17:C17"/>
  </mergeCells>
  <pageMargins left="0.7" right="0.7" top="0.75" bottom="0.75" header="0.3" footer="0.3"/>
  <pageSetup scale="79" fitToHeight="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99"/>
  <sheetViews>
    <sheetView zoomScale="84" zoomScaleNormal="84" workbookViewId="0">
      <pane ySplit="5" topLeftCell="A81" activePane="bottomLeft" state="frozen"/>
      <selection pane="bottomLeft" activeCell="D12" sqref="D12"/>
    </sheetView>
  </sheetViews>
  <sheetFormatPr defaultColWidth="9.140625" defaultRowHeight="15"/>
  <cols>
    <col min="1" max="1" width="41.5703125" customWidth="1"/>
    <col min="2" max="2" width="26.5703125" style="3" customWidth="1"/>
    <col min="3" max="3" width="26.7109375" style="3" customWidth="1"/>
    <col min="4" max="4" width="25.7109375" style="3" customWidth="1"/>
    <col min="5" max="5" width="21.42578125" style="3" customWidth="1"/>
    <col min="6" max="6" width="21.5703125" style="3" customWidth="1"/>
    <col min="7" max="7" width="19.42578125" style="85" customWidth="1"/>
    <col min="8" max="8" width="1.5703125" style="36" customWidth="1"/>
    <col min="9" max="9" width="101" style="34" customWidth="1"/>
    <col min="10" max="10" width="31.42578125" customWidth="1"/>
    <col min="11" max="11" width="17.28515625" customWidth="1"/>
  </cols>
  <sheetData>
    <row r="1" spans="1:11" ht="18">
      <c r="A1" s="74" t="s">
        <v>162</v>
      </c>
      <c r="J1" s="29"/>
      <c r="K1" s="30"/>
    </row>
    <row r="2" spans="1:11" ht="18">
      <c r="A2" s="74"/>
      <c r="J2" s="29"/>
      <c r="K2" s="30"/>
    </row>
    <row r="3" spans="1:11" ht="18">
      <c r="A3" s="112" t="s">
        <v>630</v>
      </c>
      <c r="J3" s="29"/>
      <c r="K3" s="29"/>
    </row>
    <row r="4" spans="1:11" ht="18">
      <c r="A4" s="112"/>
      <c r="J4" s="29"/>
      <c r="K4" s="29"/>
    </row>
    <row r="5" spans="1:11" ht="60.75" customHeight="1">
      <c r="B5" s="25" t="s">
        <v>10</v>
      </c>
      <c r="C5" s="25" t="s">
        <v>11</v>
      </c>
      <c r="D5" s="25" t="s">
        <v>12</v>
      </c>
      <c r="E5" s="25" t="s">
        <v>89</v>
      </c>
      <c r="F5" s="25" t="s">
        <v>13</v>
      </c>
      <c r="G5" s="25" t="s">
        <v>73</v>
      </c>
      <c r="H5" s="37"/>
      <c r="I5" s="20" t="s">
        <v>149</v>
      </c>
    </row>
    <row r="6" spans="1:11" ht="46.5" customHeight="1">
      <c r="A6" s="178" t="s">
        <v>686</v>
      </c>
      <c r="B6" s="179"/>
      <c r="C6" s="179"/>
      <c r="D6" s="179"/>
      <c r="E6" s="179"/>
      <c r="F6" s="179"/>
    </row>
    <row r="7" spans="1:11" ht="23.25" customHeight="1">
      <c r="A7" s="176" t="s">
        <v>629</v>
      </c>
      <c r="B7" s="175"/>
      <c r="C7" s="175"/>
      <c r="D7" s="175"/>
      <c r="E7" s="175"/>
      <c r="F7" s="175"/>
      <c r="G7" s="175"/>
      <c r="H7" s="35"/>
    </row>
    <row r="8" spans="1:11">
      <c r="A8" s="20" t="s">
        <v>167</v>
      </c>
      <c r="B8" s="25" t="s">
        <v>106</v>
      </c>
      <c r="C8" s="25" t="s">
        <v>107</v>
      </c>
      <c r="D8" s="25" t="s">
        <v>108</v>
      </c>
      <c r="E8" s="25" t="s">
        <v>110</v>
      </c>
      <c r="F8" s="25" t="s">
        <v>109</v>
      </c>
      <c r="G8" s="25" t="s">
        <v>46</v>
      </c>
      <c r="H8" s="37"/>
      <c r="I8" s="84"/>
    </row>
    <row r="9" spans="1:11" s="43" customFormat="1">
      <c r="A9" s="50" t="s">
        <v>172</v>
      </c>
      <c r="B9" s="66"/>
      <c r="C9" s="66"/>
      <c r="D9" s="66"/>
      <c r="E9" s="66"/>
      <c r="F9" s="66"/>
      <c r="G9" s="67">
        <v>1494909</v>
      </c>
      <c r="H9" s="58"/>
      <c r="I9" s="84"/>
    </row>
    <row r="10" spans="1:11" s="43" customFormat="1">
      <c r="A10" s="50" t="s">
        <v>168</v>
      </c>
      <c r="B10" s="66"/>
      <c r="C10" s="66"/>
      <c r="D10" s="66"/>
      <c r="E10" s="66"/>
      <c r="F10" s="66"/>
      <c r="G10" s="67"/>
      <c r="H10" s="58"/>
      <c r="I10" s="84"/>
    </row>
    <row r="11" spans="1:11" s="43" customFormat="1">
      <c r="A11" s="98" t="s">
        <v>170</v>
      </c>
      <c r="B11" s="95">
        <v>255031</v>
      </c>
      <c r="C11" s="95">
        <v>324160</v>
      </c>
      <c r="D11" s="171">
        <v>436698</v>
      </c>
      <c r="E11" s="95">
        <v>13611</v>
      </c>
      <c r="F11" s="95">
        <v>124792</v>
      </c>
      <c r="G11" s="96">
        <f>SUM(B11:F11)</f>
        <v>1154292</v>
      </c>
      <c r="H11" s="97"/>
      <c r="I11" s="99"/>
    </row>
    <row r="12" spans="1:11" s="43" customFormat="1">
      <c r="A12" s="98" t="s">
        <v>169</v>
      </c>
      <c r="B12" s="95">
        <v>227107</v>
      </c>
      <c r="C12" s="95">
        <v>349121</v>
      </c>
      <c r="D12" s="171">
        <v>441981</v>
      </c>
      <c r="E12" s="95">
        <v>13492</v>
      </c>
      <c r="F12" s="95">
        <v>124236</v>
      </c>
      <c r="G12" s="96">
        <f t="shared" ref="G12:G13" si="0">SUM(B12:F12)</f>
        <v>1155937</v>
      </c>
      <c r="H12" s="97"/>
      <c r="I12" s="148" t="s">
        <v>693</v>
      </c>
    </row>
    <row r="13" spans="1:11" s="43" customFormat="1">
      <c r="A13" s="98" t="s">
        <v>171</v>
      </c>
      <c r="B13" s="95">
        <v>272107</v>
      </c>
      <c r="C13" s="95">
        <v>345569</v>
      </c>
      <c r="D13" s="167">
        <v>441981</v>
      </c>
      <c r="E13" s="95">
        <v>13751</v>
      </c>
      <c r="F13" s="95">
        <v>124792</v>
      </c>
      <c r="G13" s="96">
        <f t="shared" si="0"/>
        <v>1198200</v>
      </c>
      <c r="H13" s="97"/>
      <c r="I13" s="99"/>
    </row>
    <row r="14" spans="1:11" s="119" customFormat="1">
      <c r="A14" s="116"/>
      <c r="B14" s="117"/>
      <c r="C14" s="117"/>
      <c r="D14" s="117"/>
      <c r="E14" s="117"/>
      <c r="F14" s="117"/>
      <c r="G14" s="118"/>
      <c r="H14" s="97"/>
      <c r="I14" s="99"/>
    </row>
    <row r="15" spans="1:11" ht="35.25" customHeight="1">
      <c r="A15" s="176" t="s">
        <v>160</v>
      </c>
      <c r="B15" s="175"/>
      <c r="C15" s="175"/>
      <c r="D15" s="175"/>
      <c r="E15" s="175"/>
      <c r="F15" s="175"/>
      <c r="G15" s="175"/>
      <c r="H15" s="35"/>
    </row>
    <row r="16" spans="1:11">
      <c r="A16" s="20" t="s">
        <v>14</v>
      </c>
      <c r="B16" s="25" t="s">
        <v>106</v>
      </c>
      <c r="C16" s="25" t="s">
        <v>107</v>
      </c>
      <c r="D16" s="25" t="s">
        <v>108</v>
      </c>
      <c r="E16" s="25" t="s">
        <v>110</v>
      </c>
      <c r="F16" s="25" t="s">
        <v>109</v>
      </c>
      <c r="G16" s="25" t="s">
        <v>46</v>
      </c>
      <c r="H16" s="37"/>
      <c r="I16" s="42"/>
    </row>
    <row r="17" spans="1:9" s="43" customFormat="1" ht="89.25">
      <c r="A17" s="50" t="s">
        <v>665</v>
      </c>
      <c r="B17" s="66">
        <v>20514</v>
      </c>
      <c r="C17" s="66">
        <v>3086</v>
      </c>
      <c r="D17" s="66">
        <v>14800</v>
      </c>
      <c r="E17" s="66"/>
      <c r="F17" s="66">
        <v>0</v>
      </c>
      <c r="G17" s="67">
        <f>SUM(B17:F17)</f>
        <v>38400</v>
      </c>
      <c r="H17" s="58"/>
      <c r="I17" s="42" t="s">
        <v>664</v>
      </c>
    </row>
    <row r="18" spans="1:9" s="43" customFormat="1" ht="38.25">
      <c r="A18" s="68" t="s">
        <v>132</v>
      </c>
      <c r="B18" s="69">
        <v>24685</v>
      </c>
      <c r="C18" s="64"/>
      <c r="D18" s="69"/>
      <c r="E18" s="69"/>
      <c r="F18" s="69"/>
      <c r="G18" s="57"/>
      <c r="H18" s="58"/>
      <c r="I18" s="42"/>
    </row>
    <row r="19" spans="1:9" s="43" customFormat="1" ht="60">
      <c r="A19" s="102" t="s">
        <v>151</v>
      </c>
      <c r="B19" s="101"/>
      <c r="C19" s="101" t="s">
        <v>631</v>
      </c>
      <c r="D19" s="101" t="s">
        <v>163</v>
      </c>
      <c r="E19" s="101"/>
      <c r="F19" s="101" t="s">
        <v>163</v>
      </c>
      <c r="G19" s="62"/>
      <c r="H19" s="91"/>
      <c r="I19" s="148" t="s">
        <v>678</v>
      </c>
    </row>
    <row r="20" spans="1:9" s="43" customFormat="1" ht="38.25">
      <c r="A20" s="102" t="s">
        <v>666</v>
      </c>
      <c r="B20" s="101" t="s">
        <v>150</v>
      </c>
      <c r="C20" s="101" t="s">
        <v>632</v>
      </c>
      <c r="D20" s="101" t="s">
        <v>150</v>
      </c>
      <c r="E20" s="101" t="s">
        <v>15</v>
      </c>
      <c r="F20" s="101" t="s">
        <v>88</v>
      </c>
      <c r="G20" s="62"/>
      <c r="H20" s="63"/>
      <c r="I20" s="149" t="s">
        <v>679</v>
      </c>
    </row>
    <row r="21" spans="1:9" s="43" customFormat="1" ht="114.75">
      <c r="A21" s="100" t="s">
        <v>153</v>
      </c>
      <c r="B21" s="120" t="s">
        <v>154</v>
      </c>
      <c r="C21" s="120" t="s">
        <v>155</v>
      </c>
      <c r="D21" s="121" t="s">
        <v>667</v>
      </c>
      <c r="E21" s="120" t="s">
        <v>103</v>
      </c>
      <c r="F21" s="120" t="s">
        <v>104</v>
      </c>
      <c r="G21" s="57"/>
      <c r="H21" s="65"/>
      <c r="I21" s="75"/>
    </row>
    <row r="22" spans="1:9" s="43" customFormat="1">
      <c r="A22" s="50" t="s">
        <v>114</v>
      </c>
      <c r="B22" s="71">
        <v>89</v>
      </c>
      <c r="C22" s="71">
        <v>5</v>
      </c>
      <c r="D22" s="71">
        <v>8</v>
      </c>
      <c r="E22" s="71"/>
      <c r="F22" s="71">
        <v>0</v>
      </c>
      <c r="G22" s="57">
        <f t="shared" ref="G22:G27" si="1">SUM(B22:F22)</f>
        <v>102</v>
      </c>
      <c r="H22" s="58"/>
      <c r="I22" s="42" t="s">
        <v>668</v>
      </c>
    </row>
    <row r="23" spans="1:9" s="43" customFormat="1">
      <c r="A23" s="100" t="s">
        <v>48</v>
      </c>
      <c r="B23" s="122">
        <v>82</v>
      </c>
      <c r="C23" s="122" t="s">
        <v>165</v>
      </c>
      <c r="D23" s="150">
        <v>8</v>
      </c>
      <c r="E23" s="122"/>
      <c r="F23" s="71"/>
      <c r="G23" s="57">
        <f t="shared" si="1"/>
        <v>90</v>
      </c>
      <c r="H23" s="58"/>
      <c r="I23" s="148" t="s">
        <v>669</v>
      </c>
    </row>
    <row r="24" spans="1:9" s="43" customFormat="1" ht="30">
      <c r="A24" s="100" t="s">
        <v>87</v>
      </c>
      <c r="B24" s="70">
        <v>3500</v>
      </c>
      <c r="C24" s="70">
        <f>C26/4</f>
        <v>325</v>
      </c>
      <c r="D24" s="151" t="s">
        <v>680</v>
      </c>
      <c r="E24" s="70" t="s">
        <v>15</v>
      </c>
      <c r="F24" s="66">
        <v>0</v>
      </c>
      <c r="G24" s="67">
        <f t="shared" si="1"/>
        <v>3825</v>
      </c>
      <c r="H24" s="58"/>
      <c r="I24" s="42" t="s">
        <v>681</v>
      </c>
    </row>
    <row r="25" spans="1:9" ht="38.25">
      <c r="A25" s="100" t="s">
        <v>47</v>
      </c>
      <c r="B25" s="120"/>
      <c r="C25" s="120" t="s">
        <v>166</v>
      </c>
      <c r="D25" s="70">
        <v>250</v>
      </c>
      <c r="E25" s="120"/>
      <c r="F25" s="56">
        <v>0</v>
      </c>
      <c r="G25" s="67">
        <f t="shared" si="1"/>
        <v>250</v>
      </c>
      <c r="H25" s="58"/>
      <c r="I25" s="42" t="s">
        <v>670</v>
      </c>
    </row>
    <row r="26" spans="1:9" s="43" customFormat="1" ht="25.5">
      <c r="A26" s="100" t="s">
        <v>643</v>
      </c>
      <c r="B26" s="70">
        <v>7700</v>
      </c>
      <c r="C26" s="70">
        <v>1300</v>
      </c>
      <c r="D26" s="70">
        <v>1450</v>
      </c>
      <c r="E26" s="70" t="s">
        <v>15</v>
      </c>
      <c r="F26" s="66">
        <v>0</v>
      </c>
      <c r="G26" s="67">
        <f t="shared" si="1"/>
        <v>10450</v>
      </c>
      <c r="H26" s="58"/>
      <c r="I26" s="148" t="s">
        <v>671</v>
      </c>
    </row>
    <row r="27" spans="1:9" ht="86.25" customHeight="1">
      <c r="A27" s="50" t="s">
        <v>644</v>
      </c>
      <c r="B27" s="66">
        <v>42540</v>
      </c>
      <c r="C27" s="66">
        <v>93480</v>
      </c>
      <c r="D27" s="152">
        <v>383670</v>
      </c>
      <c r="E27" s="66"/>
      <c r="F27" s="66">
        <f>1247.9*100</f>
        <v>124790.00000000001</v>
      </c>
      <c r="G27" s="67">
        <f t="shared" si="1"/>
        <v>644480</v>
      </c>
      <c r="H27" s="58"/>
      <c r="I27" s="42" t="s">
        <v>682</v>
      </c>
    </row>
    <row r="28" spans="1:9" ht="30">
      <c r="A28" s="50" t="s">
        <v>50</v>
      </c>
      <c r="B28" s="51"/>
      <c r="C28" s="51"/>
      <c r="D28" s="51" t="s">
        <v>672</v>
      </c>
      <c r="E28" s="51"/>
      <c r="F28" s="51">
        <v>100</v>
      </c>
      <c r="G28" s="52"/>
      <c r="H28" s="53"/>
      <c r="I28" s="42" t="s">
        <v>673</v>
      </c>
    </row>
    <row r="29" spans="1:9" ht="25.5">
      <c r="A29" s="50" t="s">
        <v>49</v>
      </c>
      <c r="B29" s="51">
        <v>18</v>
      </c>
      <c r="C29" s="51">
        <v>10</v>
      </c>
      <c r="D29" s="51">
        <v>100</v>
      </c>
      <c r="E29" s="51"/>
      <c r="F29" s="51">
        <v>100</v>
      </c>
      <c r="G29" s="52"/>
      <c r="H29" s="53"/>
      <c r="I29" s="42" t="s">
        <v>115</v>
      </c>
    </row>
    <row r="30" spans="1:9" s="44" customFormat="1" ht="165.75">
      <c r="A30" s="100" t="s">
        <v>158</v>
      </c>
      <c r="B30" s="123" t="s">
        <v>157</v>
      </c>
      <c r="C30" s="123" t="s">
        <v>152</v>
      </c>
      <c r="D30" s="123" t="s">
        <v>156</v>
      </c>
      <c r="E30" s="123"/>
      <c r="F30" s="123" t="s">
        <v>105</v>
      </c>
      <c r="G30" s="55"/>
      <c r="H30" s="73"/>
      <c r="I30" s="76"/>
    </row>
    <row r="31" spans="1:9" s="43" customFormat="1" ht="25.5">
      <c r="A31" s="100" t="s">
        <v>124</v>
      </c>
      <c r="B31" s="122">
        <f>B17/B24</f>
        <v>5.8611428571428572</v>
      </c>
      <c r="C31" s="122">
        <f>C17/C24</f>
        <v>9.4953846153846158</v>
      </c>
      <c r="D31" s="150">
        <v>8.6999999999999993</v>
      </c>
      <c r="E31" s="122"/>
      <c r="F31" s="71"/>
      <c r="G31" s="57"/>
      <c r="H31" s="58"/>
      <c r="I31" s="153" t="s">
        <v>685</v>
      </c>
    </row>
    <row r="32" spans="1:9" s="43" customFormat="1" ht="30">
      <c r="A32" s="100" t="s">
        <v>633</v>
      </c>
      <c r="B32" s="72"/>
      <c r="C32" s="72"/>
      <c r="D32" s="150">
        <v>100</v>
      </c>
      <c r="E32" s="71"/>
      <c r="F32" s="71"/>
      <c r="G32" s="57"/>
      <c r="H32" s="58"/>
      <c r="I32" s="148" t="s">
        <v>683</v>
      </c>
    </row>
    <row r="33" spans="1:13" s="43" customFormat="1" ht="25.5">
      <c r="A33" s="100" t="s">
        <v>634</v>
      </c>
      <c r="B33" s="72"/>
      <c r="C33" s="72"/>
      <c r="D33" s="150" t="s">
        <v>663</v>
      </c>
      <c r="E33" s="71"/>
      <c r="F33" s="71"/>
      <c r="G33" s="57"/>
      <c r="H33" s="58"/>
      <c r="I33" s="34"/>
    </row>
    <row r="34" spans="1:13" s="43" customFormat="1" ht="25.5">
      <c r="A34" s="124" t="s">
        <v>635</v>
      </c>
      <c r="B34" s="125">
        <f>B24/B22</f>
        <v>39.325842696629216</v>
      </c>
      <c r="C34" s="125">
        <f>C24/C22</f>
        <v>65</v>
      </c>
      <c r="D34" s="166" t="s">
        <v>663</v>
      </c>
      <c r="E34" s="122"/>
      <c r="F34" s="71"/>
      <c r="G34" s="57"/>
      <c r="H34" s="58"/>
      <c r="I34" s="154" t="s">
        <v>684</v>
      </c>
    </row>
    <row r="35" spans="1:13" ht="25.5">
      <c r="A35" s="124" t="s">
        <v>636</v>
      </c>
      <c r="B35" s="125">
        <f>B17/B22</f>
        <v>230.49438202247191</v>
      </c>
      <c r="C35" s="125">
        <f>C17/C22</f>
        <v>617.20000000000005</v>
      </c>
      <c r="D35" s="125">
        <f>D17/D22</f>
        <v>1850</v>
      </c>
      <c r="E35" s="122"/>
      <c r="F35" s="71"/>
      <c r="G35" s="57"/>
      <c r="H35" s="58"/>
    </row>
    <row r="36" spans="1:13">
      <c r="A36" s="100" t="s">
        <v>133</v>
      </c>
      <c r="B36" s="51" t="s">
        <v>17</v>
      </c>
      <c r="C36" s="51" t="s">
        <v>15</v>
      </c>
      <c r="D36" s="51" t="s">
        <v>15</v>
      </c>
      <c r="E36" s="51"/>
      <c r="F36" s="51"/>
      <c r="G36" s="52">
        <f>SUM(B36:F36)</f>
        <v>0</v>
      </c>
      <c r="H36" s="53"/>
      <c r="I36" s="42"/>
      <c r="M36" s="28"/>
    </row>
    <row r="37" spans="1:13" ht="25.5">
      <c r="A37" s="100" t="s">
        <v>83</v>
      </c>
      <c r="B37" s="51"/>
      <c r="C37" s="51" t="s">
        <v>23</v>
      </c>
      <c r="D37" s="51" t="s">
        <v>674</v>
      </c>
      <c r="E37" s="51"/>
      <c r="F37" s="51" t="s">
        <v>22</v>
      </c>
      <c r="G37" s="52"/>
      <c r="H37" s="53"/>
      <c r="I37" s="75"/>
    </row>
    <row r="38" spans="1:13" ht="178.5" customHeight="1">
      <c r="A38" s="100" t="s">
        <v>20</v>
      </c>
      <c r="B38" s="123" t="s">
        <v>640</v>
      </c>
      <c r="C38" s="123" t="s">
        <v>641</v>
      </c>
      <c r="D38" s="123" t="s">
        <v>676</v>
      </c>
      <c r="E38" s="51"/>
      <c r="F38" s="51" t="s">
        <v>22</v>
      </c>
      <c r="G38" s="52"/>
      <c r="H38" s="53"/>
      <c r="I38" s="154" t="s">
        <v>675</v>
      </c>
    </row>
    <row r="39" spans="1:13" ht="37.5" customHeight="1">
      <c r="A39" s="100" t="s">
        <v>642</v>
      </c>
      <c r="B39" s="123"/>
      <c r="C39" s="123" t="s">
        <v>84</v>
      </c>
      <c r="D39" s="51" t="s">
        <v>85</v>
      </c>
      <c r="E39" s="51"/>
      <c r="F39" s="51" t="s">
        <v>22</v>
      </c>
      <c r="G39" s="52"/>
      <c r="H39" s="53"/>
    </row>
    <row r="40" spans="1:13" ht="76.5">
      <c r="A40" s="100" t="s">
        <v>82</v>
      </c>
      <c r="B40" s="123" t="s">
        <v>81</v>
      </c>
      <c r="C40" s="123" t="s">
        <v>21</v>
      </c>
      <c r="D40" s="155" t="s">
        <v>677</v>
      </c>
      <c r="E40" s="51"/>
      <c r="F40" s="51" t="s">
        <v>22</v>
      </c>
      <c r="G40" s="52"/>
      <c r="H40" s="53"/>
    </row>
    <row r="41" spans="1:13" ht="24.75" customHeight="1">
      <c r="A41" s="100" t="s">
        <v>645</v>
      </c>
      <c r="B41" s="123" t="s">
        <v>24</v>
      </c>
      <c r="C41" s="123" t="s">
        <v>24</v>
      </c>
      <c r="D41" s="51" t="s">
        <v>24</v>
      </c>
      <c r="E41" s="51"/>
      <c r="F41" s="51" t="s">
        <v>22</v>
      </c>
      <c r="G41" s="52"/>
      <c r="H41" s="53"/>
    </row>
    <row r="42" spans="1:13">
      <c r="A42" s="23"/>
      <c r="B42" s="86"/>
      <c r="C42" s="86"/>
      <c r="D42" s="86"/>
      <c r="E42" s="86"/>
      <c r="F42" s="86"/>
      <c r="G42" s="87"/>
      <c r="H42" s="38"/>
      <c r="I42" s="42"/>
    </row>
    <row r="43" spans="1:13">
      <c r="A43" s="24" t="s">
        <v>25</v>
      </c>
      <c r="B43" s="25" t="s">
        <v>106</v>
      </c>
      <c r="C43" s="25" t="s">
        <v>107</v>
      </c>
      <c r="D43" s="25" t="s">
        <v>108</v>
      </c>
      <c r="E43" s="25" t="s">
        <v>110</v>
      </c>
      <c r="F43" s="25" t="s">
        <v>109</v>
      </c>
      <c r="G43" s="25" t="s">
        <v>46</v>
      </c>
      <c r="H43" s="39"/>
      <c r="I43" s="42"/>
    </row>
    <row r="44" spans="1:13" ht="61.5" customHeight="1">
      <c r="A44" s="102" t="s">
        <v>130</v>
      </c>
      <c r="B44" s="46" t="s">
        <v>26</v>
      </c>
      <c r="C44" s="46" t="s">
        <v>27</v>
      </c>
      <c r="D44" s="46" t="s">
        <v>28</v>
      </c>
      <c r="E44" s="46"/>
      <c r="F44" s="46" t="s">
        <v>29</v>
      </c>
      <c r="G44" s="47" t="s">
        <v>129</v>
      </c>
      <c r="H44" s="48"/>
      <c r="I44" s="42" t="s">
        <v>80</v>
      </c>
    </row>
    <row r="45" spans="1:13" ht="46.5" customHeight="1">
      <c r="A45" s="102" t="s">
        <v>131</v>
      </c>
      <c r="B45" s="51" t="s">
        <v>30</v>
      </c>
      <c r="C45" s="46" t="s">
        <v>27</v>
      </c>
      <c r="D45" s="46" t="s">
        <v>28</v>
      </c>
      <c r="E45" s="46"/>
      <c r="F45" s="46" t="s">
        <v>29</v>
      </c>
      <c r="G45" s="52"/>
      <c r="H45" s="53"/>
      <c r="I45" s="42"/>
    </row>
    <row r="46" spans="1:13" ht="25.5">
      <c r="A46" s="100" t="s">
        <v>31</v>
      </c>
      <c r="B46" s="51" t="s">
        <v>32</v>
      </c>
      <c r="C46" s="51" t="s">
        <v>15</v>
      </c>
      <c r="D46" s="51" t="s">
        <v>15</v>
      </c>
      <c r="E46" s="54" t="s">
        <v>15</v>
      </c>
      <c r="F46" s="51" t="s">
        <v>15</v>
      </c>
      <c r="G46" s="52"/>
      <c r="H46" s="53"/>
      <c r="I46" s="42"/>
    </row>
    <row r="47" spans="1:13">
      <c r="A47" s="100"/>
      <c r="B47" s="51" t="s">
        <v>33</v>
      </c>
      <c r="C47" s="51"/>
      <c r="D47" s="51"/>
      <c r="E47" s="51"/>
      <c r="F47" s="51"/>
      <c r="G47" s="52"/>
      <c r="H47" s="53"/>
      <c r="I47" s="42"/>
    </row>
    <row r="48" spans="1:13" ht="25.5">
      <c r="A48" s="100" t="s">
        <v>18</v>
      </c>
      <c r="B48" s="51" t="s">
        <v>19</v>
      </c>
      <c r="C48" s="51" t="s">
        <v>34</v>
      </c>
      <c r="D48" s="51" t="s">
        <v>34</v>
      </c>
      <c r="E48" s="51"/>
      <c r="F48" s="51" t="s">
        <v>35</v>
      </c>
      <c r="G48" s="52"/>
      <c r="H48" s="53"/>
      <c r="I48" s="42"/>
    </row>
    <row r="49" spans="1:9" ht="25.5">
      <c r="A49" s="50" t="s">
        <v>51</v>
      </c>
      <c r="B49" s="51"/>
      <c r="C49" s="51">
        <v>100</v>
      </c>
      <c r="D49" s="51">
        <v>100</v>
      </c>
      <c r="E49" s="51"/>
      <c r="F49" s="51">
        <v>99</v>
      </c>
      <c r="G49" s="52"/>
      <c r="H49" s="53"/>
      <c r="I49" s="42"/>
    </row>
    <row r="50" spans="1:9" s="44" customFormat="1">
      <c r="A50" s="100" t="s">
        <v>145</v>
      </c>
      <c r="B50" s="123">
        <v>31</v>
      </c>
      <c r="C50" s="54"/>
      <c r="D50" s="54"/>
      <c r="E50" s="54"/>
      <c r="F50" s="54"/>
      <c r="G50" s="55"/>
      <c r="H50" s="73"/>
      <c r="I50" s="76"/>
    </row>
    <row r="51" spans="1:9">
      <c r="A51" s="50" t="s">
        <v>52</v>
      </c>
      <c r="B51" s="51">
        <v>15</v>
      </c>
      <c r="C51" s="51"/>
      <c r="D51" s="51"/>
      <c r="E51" s="51"/>
      <c r="F51" s="51">
        <v>16</v>
      </c>
      <c r="G51" s="52"/>
      <c r="H51" s="53"/>
      <c r="I51" s="42"/>
    </row>
    <row r="52" spans="1:9">
      <c r="A52" s="50" t="s">
        <v>53</v>
      </c>
      <c r="B52" s="56"/>
      <c r="C52" s="56"/>
      <c r="D52" s="56"/>
      <c r="E52" s="56"/>
      <c r="F52" s="66">
        <v>2000</v>
      </c>
      <c r="G52" s="52"/>
      <c r="H52" s="53"/>
      <c r="I52" s="42"/>
    </row>
    <row r="53" spans="1:9">
      <c r="A53" s="50" t="s">
        <v>54</v>
      </c>
      <c r="B53" s="51">
        <v>2.5</v>
      </c>
      <c r="C53" s="51"/>
      <c r="D53" s="51"/>
      <c r="E53" s="51"/>
      <c r="F53" s="51"/>
      <c r="G53" s="52"/>
      <c r="H53" s="53"/>
      <c r="I53" s="42"/>
    </row>
    <row r="54" spans="1:9" ht="318.75">
      <c r="A54" s="100" t="s">
        <v>140</v>
      </c>
      <c r="B54" s="123" t="s">
        <v>147</v>
      </c>
      <c r="C54" s="123" t="s">
        <v>144</v>
      </c>
      <c r="D54" s="123" t="s">
        <v>659</v>
      </c>
      <c r="E54" s="123"/>
      <c r="F54" s="123" t="s">
        <v>141</v>
      </c>
      <c r="G54" s="52"/>
      <c r="H54" s="53"/>
    </row>
    <row r="55" spans="1:9" ht="38.25">
      <c r="A55" s="100" t="s">
        <v>86</v>
      </c>
      <c r="B55" s="123" t="s">
        <v>146</v>
      </c>
      <c r="C55" s="123"/>
      <c r="D55" s="123"/>
      <c r="E55" s="123"/>
      <c r="F55" s="123"/>
      <c r="G55" s="126"/>
      <c r="H55" s="53"/>
      <c r="I55" s="42"/>
    </row>
    <row r="56" spans="1:9" ht="54" customHeight="1">
      <c r="A56" s="127" t="s">
        <v>100</v>
      </c>
      <c r="B56" s="128" t="s">
        <v>101</v>
      </c>
      <c r="C56" s="128" t="s">
        <v>103</v>
      </c>
      <c r="D56" s="128" t="s">
        <v>103</v>
      </c>
      <c r="E56" s="128" t="s">
        <v>103</v>
      </c>
      <c r="F56" s="128" t="s">
        <v>102</v>
      </c>
      <c r="G56" s="129"/>
      <c r="H56" s="59"/>
      <c r="I56" s="42"/>
    </row>
    <row r="57" spans="1:9" s="34" customFormat="1">
      <c r="A57" s="31"/>
      <c r="B57" s="32"/>
      <c r="C57" s="32"/>
      <c r="D57" s="32"/>
      <c r="E57" s="32"/>
      <c r="F57" s="32"/>
      <c r="G57" s="33"/>
      <c r="H57" s="33"/>
      <c r="I57" s="42"/>
    </row>
    <row r="58" spans="1:9">
      <c r="A58" s="21" t="s">
        <v>36</v>
      </c>
      <c r="B58" s="25" t="s">
        <v>106</v>
      </c>
      <c r="C58" s="25" t="s">
        <v>107</v>
      </c>
      <c r="D58" s="25" t="s">
        <v>108</v>
      </c>
      <c r="E58" s="25" t="s">
        <v>110</v>
      </c>
      <c r="F58" s="25" t="s">
        <v>109</v>
      </c>
      <c r="G58" s="25" t="s">
        <v>46</v>
      </c>
      <c r="H58" s="37"/>
      <c r="I58" s="42"/>
    </row>
    <row r="59" spans="1:9" ht="68.25" customHeight="1">
      <c r="A59" s="60" t="s">
        <v>37</v>
      </c>
      <c r="B59" s="46" t="s">
        <v>38</v>
      </c>
      <c r="C59" s="46" t="s">
        <v>39</v>
      </c>
      <c r="D59" s="61" t="s">
        <v>40</v>
      </c>
      <c r="E59" s="61"/>
      <c r="F59" s="46" t="s">
        <v>41</v>
      </c>
      <c r="G59" s="47" t="s">
        <v>55</v>
      </c>
      <c r="H59" s="48"/>
      <c r="I59" s="42"/>
    </row>
    <row r="60" spans="1:9">
      <c r="A60" s="127" t="s">
        <v>86</v>
      </c>
      <c r="B60" s="128"/>
      <c r="C60" s="128"/>
      <c r="D60" s="128"/>
      <c r="E60" s="128"/>
      <c r="F60" s="128"/>
      <c r="G60" s="129"/>
      <c r="H60" s="59"/>
      <c r="I60" s="42"/>
    </row>
    <row r="61" spans="1:9" s="34" customFormat="1" ht="114.75">
      <c r="A61" s="127" t="s">
        <v>140</v>
      </c>
      <c r="B61" s="128"/>
      <c r="C61" s="128" t="s">
        <v>143</v>
      </c>
      <c r="D61" s="128" t="s">
        <v>143</v>
      </c>
      <c r="E61" s="128"/>
      <c r="F61" s="128" t="s">
        <v>142</v>
      </c>
      <c r="G61" s="129"/>
      <c r="H61" s="59"/>
      <c r="I61" s="42"/>
    </row>
    <row r="62" spans="1:9" s="34" customFormat="1">
      <c r="A62" s="130"/>
      <c r="B62" s="131"/>
      <c r="C62" s="131"/>
      <c r="D62" s="131"/>
      <c r="E62" s="131"/>
      <c r="F62" s="131"/>
      <c r="G62" s="132"/>
      <c r="H62" s="33"/>
      <c r="I62" s="42"/>
    </row>
    <row r="63" spans="1:9">
      <c r="A63" s="20" t="s">
        <v>42</v>
      </c>
      <c r="B63" s="26"/>
      <c r="C63" s="26"/>
      <c r="D63" s="26"/>
      <c r="E63" s="26"/>
      <c r="F63" s="26"/>
      <c r="G63" s="25"/>
      <c r="H63" s="37"/>
      <c r="I63" s="42"/>
    </row>
    <row r="64" spans="1:9" ht="39.75" customHeight="1">
      <c r="A64" s="49" t="s">
        <v>43</v>
      </c>
      <c r="B64" s="46" t="s">
        <v>44</v>
      </c>
      <c r="C64" s="46" t="s">
        <v>44</v>
      </c>
      <c r="D64" s="46" t="s">
        <v>58</v>
      </c>
      <c r="E64" s="46"/>
      <c r="F64" s="46" t="s">
        <v>44</v>
      </c>
      <c r="G64" s="47" t="s">
        <v>74</v>
      </c>
      <c r="H64" s="48"/>
      <c r="I64" s="42" t="s">
        <v>79</v>
      </c>
    </row>
    <row r="65" spans="1:9">
      <c r="A65" s="50" t="s">
        <v>56</v>
      </c>
      <c r="B65" s="51"/>
      <c r="C65" s="51"/>
      <c r="D65" s="51">
        <v>1</v>
      </c>
      <c r="E65" s="51"/>
      <c r="F65" s="51"/>
      <c r="G65" s="52"/>
      <c r="H65" s="53"/>
      <c r="I65" s="42" t="s">
        <v>139</v>
      </c>
    </row>
    <row r="66" spans="1:9">
      <c r="A66" s="50" t="s">
        <v>138</v>
      </c>
      <c r="B66" s="51"/>
      <c r="C66" s="51"/>
      <c r="D66" s="51">
        <v>30</v>
      </c>
      <c r="E66" s="51"/>
      <c r="F66" s="51"/>
      <c r="G66" s="52"/>
      <c r="H66" s="53"/>
      <c r="I66" s="42"/>
    </row>
    <row r="67" spans="1:9">
      <c r="A67" s="50" t="s">
        <v>57</v>
      </c>
      <c r="B67" s="51"/>
      <c r="C67" s="51"/>
      <c r="D67" s="51">
        <v>50</v>
      </c>
      <c r="E67" s="51"/>
      <c r="F67" s="51"/>
      <c r="G67" s="52"/>
      <c r="H67" s="53"/>
      <c r="I67" s="42" t="s">
        <v>687</v>
      </c>
    </row>
    <row r="68" spans="1:9" ht="64.5" customHeight="1">
      <c r="A68" s="100" t="s">
        <v>90</v>
      </c>
      <c r="B68" s="123"/>
      <c r="C68" s="123"/>
      <c r="D68" s="155" t="s">
        <v>660</v>
      </c>
      <c r="E68" s="123"/>
      <c r="F68" s="51"/>
      <c r="G68" s="52"/>
      <c r="H68" s="53"/>
      <c r="I68" s="42"/>
    </row>
    <row r="69" spans="1:9" ht="150.75" customHeight="1">
      <c r="A69" s="50" t="s">
        <v>76</v>
      </c>
      <c r="B69" s="51" t="s">
        <v>45</v>
      </c>
      <c r="C69" s="51" t="s">
        <v>137</v>
      </c>
      <c r="D69" s="51" t="s">
        <v>661</v>
      </c>
      <c r="E69" s="51"/>
      <c r="F69" s="51" t="s">
        <v>77</v>
      </c>
      <c r="G69" s="52" t="s">
        <v>75</v>
      </c>
      <c r="H69" s="53"/>
      <c r="I69" s="42"/>
    </row>
    <row r="70" spans="1:9">
      <c r="A70" s="6"/>
    </row>
    <row r="71" spans="1:9">
      <c r="A71" s="22"/>
    </row>
    <row r="72" spans="1:9" ht="48.75" customHeight="1">
      <c r="A72" s="177" t="s">
        <v>59</v>
      </c>
      <c r="B72" s="175"/>
      <c r="C72" s="175"/>
      <c r="D72" s="175"/>
      <c r="E72" s="175"/>
      <c r="F72" s="175"/>
      <c r="G72" s="175"/>
      <c r="H72" s="35"/>
    </row>
    <row r="74" spans="1:9">
      <c r="A74" s="20" t="s">
        <v>60</v>
      </c>
      <c r="B74" s="25" t="s">
        <v>106</v>
      </c>
      <c r="C74" s="25" t="s">
        <v>107</v>
      </c>
      <c r="D74" s="25" t="s">
        <v>108</v>
      </c>
      <c r="E74" s="25" t="s">
        <v>110</v>
      </c>
      <c r="F74" s="25" t="s">
        <v>109</v>
      </c>
      <c r="G74" s="25" t="s">
        <v>46</v>
      </c>
      <c r="H74" s="37"/>
    </row>
    <row r="75" spans="1:9" ht="48.75" customHeight="1">
      <c r="A75" s="133" t="s">
        <v>646</v>
      </c>
      <c r="B75" s="46"/>
      <c r="C75" s="46"/>
      <c r="D75" s="46"/>
      <c r="E75" s="46"/>
      <c r="F75" s="46"/>
      <c r="G75" s="47" t="s">
        <v>161</v>
      </c>
      <c r="H75" s="48"/>
      <c r="I75" s="34" t="s">
        <v>637</v>
      </c>
    </row>
    <row r="76" spans="1:9" ht="38.25">
      <c r="A76" s="133" t="s">
        <v>647</v>
      </c>
      <c r="B76" s="46"/>
      <c r="C76" s="46"/>
      <c r="D76" s="46"/>
      <c r="E76" s="46"/>
      <c r="F76" s="46"/>
      <c r="G76" s="47"/>
      <c r="H76" s="48"/>
      <c r="I76" s="34" t="s">
        <v>637</v>
      </c>
    </row>
    <row r="77" spans="1:9" ht="53.25" customHeight="1">
      <c r="A77" s="133" t="s">
        <v>648</v>
      </c>
      <c r="B77" s="46"/>
      <c r="C77" s="46"/>
      <c r="D77" s="46"/>
      <c r="E77" s="46"/>
      <c r="F77" s="46"/>
      <c r="G77" s="47"/>
      <c r="H77" s="48"/>
      <c r="I77" s="35" t="s">
        <v>688</v>
      </c>
    </row>
    <row r="78" spans="1:9" ht="58.5" customHeight="1">
      <c r="A78" s="89" t="s">
        <v>652</v>
      </c>
      <c r="B78" s="51" t="s">
        <v>61</v>
      </c>
      <c r="C78" s="51" t="s">
        <v>62</v>
      </c>
      <c r="D78" s="51" t="s">
        <v>63</v>
      </c>
      <c r="E78" s="51"/>
      <c r="F78" s="51" t="s">
        <v>64</v>
      </c>
      <c r="G78" s="52"/>
      <c r="H78" s="53"/>
      <c r="I78" s="35" t="s">
        <v>126</v>
      </c>
    </row>
    <row r="79" spans="1:9" ht="46.5" customHeight="1">
      <c r="A79" s="90" t="s">
        <v>649</v>
      </c>
      <c r="B79" s="51"/>
      <c r="C79" s="51"/>
      <c r="D79" s="155" t="s">
        <v>663</v>
      </c>
      <c r="E79" s="51"/>
      <c r="F79" s="51"/>
      <c r="G79" s="52"/>
      <c r="H79" s="53"/>
      <c r="I79" s="34" t="s">
        <v>662</v>
      </c>
    </row>
    <row r="80" spans="1:9" ht="87" customHeight="1">
      <c r="A80" s="50" t="s">
        <v>653</v>
      </c>
      <c r="B80" s="51" t="s">
        <v>65</v>
      </c>
      <c r="C80" s="51" t="s">
        <v>66</v>
      </c>
      <c r="D80" s="51" t="s">
        <v>67</v>
      </c>
      <c r="E80" s="51"/>
      <c r="F80" s="51" t="s">
        <v>68</v>
      </c>
      <c r="G80" s="52">
        <f>89+105+74+32</f>
        <v>300</v>
      </c>
      <c r="H80" s="53"/>
      <c r="I80" s="35" t="s">
        <v>116</v>
      </c>
    </row>
    <row r="81" spans="1:9" ht="25.5">
      <c r="A81" s="100" t="s">
        <v>125</v>
      </c>
      <c r="B81" s="123">
        <v>200</v>
      </c>
      <c r="C81" s="123" t="s">
        <v>113</v>
      </c>
      <c r="D81" s="123" t="s">
        <v>113</v>
      </c>
      <c r="E81" s="123"/>
      <c r="F81" s="123">
        <v>28</v>
      </c>
      <c r="G81" s="126">
        <v>422</v>
      </c>
      <c r="H81" s="134"/>
      <c r="I81" s="34" t="s">
        <v>127</v>
      </c>
    </row>
    <row r="82" spans="1:9" ht="95.25" customHeight="1">
      <c r="A82" s="100" t="s">
        <v>650</v>
      </c>
      <c r="B82" s="123" t="s">
        <v>96</v>
      </c>
      <c r="C82" s="123" t="s">
        <v>97</v>
      </c>
      <c r="D82" s="123" t="s">
        <v>97</v>
      </c>
      <c r="E82" s="123" t="s">
        <v>98</v>
      </c>
      <c r="F82" s="123" t="s">
        <v>99</v>
      </c>
      <c r="G82" s="126"/>
      <c r="H82" s="134"/>
    </row>
    <row r="83" spans="1:9" ht="70.5" customHeight="1">
      <c r="A83" s="100" t="s">
        <v>128</v>
      </c>
      <c r="B83" s="123" t="s">
        <v>112</v>
      </c>
      <c r="C83" s="123" t="s">
        <v>111</v>
      </c>
      <c r="D83" s="123" t="s">
        <v>111</v>
      </c>
      <c r="E83" s="123"/>
      <c r="F83" s="123"/>
      <c r="G83" s="126"/>
      <c r="H83" s="134"/>
    </row>
    <row r="84" spans="1:9" ht="69.75" customHeight="1">
      <c r="A84" s="50" t="s">
        <v>16</v>
      </c>
      <c r="B84" s="51" t="s">
        <v>69</v>
      </c>
      <c r="C84" s="51" t="s">
        <v>70</v>
      </c>
      <c r="D84" s="51" t="s">
        <v>690</v>
      </c>
      <c r="E84" s="51"/>
      <c r="F84" s="51" t="s">
        <v>15</v>
      </c>
      <c r="G84" s="52"/>
      <c r="H84" s="53"/>
      <c r="I84" s="88" t="s">
        <v>117</v>
      </c>
    </row>
    <row r="85" spans="1:9" ht="105.75" customHeight="1">
      <c r="A85" s="89" t="s">
        <v>651</v>
      </c>
      <c r="B85" s="66">
        <v>7250</v>
      </c>
      <c r="C85" s="66">
        <v>600</v>
      </c>
      <c r="D85" s="66">
        <v>12600</v>
      </c>
      <c r="E85" s="56"/>
      <c r="F85" s="54" t="s">
        <v>639</v>
      </c>
      <c r="G85" s="57">
        <f>SUM(B85:F85)</f>
        <v>20450</v>
      </c>
      <c r="H85" s="58"/>
      <c r="I85" s="35" t="s">
        <v>689</v>
      </c>
    </row>
    <row r="86" spans="1:9" ht="193.5" customHeight="1">
      <c r="A86" s="50" t="s">
        <v>20</v>
      </c>
      <c r="B86" s="51" t="s">
        <v>71</v>
      </c>
      <c r="C86" s="51"/>
      <c r="D86" s="51"/>
      <c r="E86" s="51"/>
      <c r="F86" s="51" t="s">
        <v>148</v>
      </c>
      <c r="G86" s="52"/>
      <c r="H86" s="53"/>
    </row>
    <row r="88" spans="1:9" ht="15" customHeight="1"/>
    <row r="89" spans="1:9" ht="61.5">
      <c r="A89" s="83" t="s">
        <v>72</v>
      </c>
      <c r="B89" s="83"/>
      <c r="C89" s="83"/>
      <c r="D89" s="83"/>
      <c r="E89" s="83"/>
      <c r="F89" s="83"/>
    </row>
    <row r="90" spans="1:9">
      <c r="A90" s="83"/>
      <c r="B90" s="83"/>
      <c r="C90" s="83"/>
      <c r="D90" s="83"/>
      <c r="E90" s="83"/>
      <c r="F90" s="83"/>
    </row>
    <row r="91" spans="1:9">
      <c r="A91" s="45" t="s">
        <v>123</v>
      </c>
    </row>
    <row r="92" spans="1:9" ht="13.5" customHeight="1">
      <c r="A92" s="20" t="s">
        <v>118</v>
      </c>
      <c r="B92" s="25" t="s">
        <v>106</v>
      </c>
      <c r="C92" s="25" t="s">
        <v>107</v>
      </c>
      <c r="D92" s="25" t="s">
        <v>108</v>
      </c>
      <c r="E92" s="25" t="s">
        <v>110</v>
      </c>
      <c r="F92" s="25" t="s">
        <v>109</v>
      </c>
      <c r="G92" s="25" t="s">
        <v>46</v>
      </c>
      <c r="H92" s="37"/>
    </row>
    <row r="93" spans="1:9" ht="173.25" customHeight="1" thickBot="1">
      <c r="A93" s="77"/>
      <c r="B93" s="135" t="s">
        <v>119</v>
      </c>
      <c r="C93" s="135" t="s">
        <v>120</v>
      </c>
      <c r="D93" s="135" t="s">
        <v>121</v>
      </c>
      <c r="E93" s="135"/>
      <c r="F93" s="136" t="s">
        <v>122</v>
      </c>
      <c r="G93" s="27"/>
      <c r="H93" s="40"/>
    </row>
    <row r="95" spans="1:9">
      <c r="A95" s="20" t="s">
        <v>91</v>
      </c>
      <c r="B95" s="25" t="s">
        <v>10</v>
      </c>
      <c r="C95" s="25" t="s">
        <v>11</v>
      </c>
      <c r="D95" s="25" t="s">
        <v>12</v>
      </c>
      <c r="E95" s="25" t="s">
        <v>89</v>
      </c>
      <c r="F95" s="25" t="s">
        <v>13</v>
      </c>
      <c r="G95" s="25" t="s">
        <v>73</v>
      </c>
      <c r="H95" s="37"/>
      <c r="I95" s="156"/>
    </row>
    <row r="96" spans="1:9" ht="46.5" customHeight="1" thickBot="1">
      <c r="A96" s="77" t="s">
        <v>695</v>
      </c>
      <c r="B96" s="135" t="s">
        <v>94</v>
      </c>
      <c r="C96" s="135" t="s">
        <v>95</v>
      </c>
      <c r="D96" s="170" t="s">
        <v>95</v>
      </c>
      <c r="E96" s="135" t="s">
        <v>15</v>
      </c>
      <c r="F96" s="136" t="s">
        <v>95</v>
      </c>
      <c r="G96" s="137"/>
      <c r="H96" s="40"/>
      <c r="I96" s="34" t="s">
        <v>78</v>
      </c>
    </row>
    <row r="97" spans="1:40" s="82" customFormat="1" ht="51.75" thickBot="1">
      <c r="A97" s="77" t="s">
        <v>694</v>
      </c>
      <c r="B97" s="78" t="s">
        <v>92</v>
      </c>
      <c r="C97" s="78"/>
      <c r="D97" s="168" t="s">
        <v>93</v>
      </c>
      <c r="E97" s="78" t="s">
        <v>15</v>
      </c>
      <c r="F97" s="78"/>
      <c r="G97" s="79"/>
      <c r="H97" s="41"/>
      <c r="I97" s="34"/>
      <c r="J97"/>
      <c r="K97"/>
      <c r="L97"/>
      <c r="M97"/>
      <c r="N97"/>
      <c r="O97"/>
      <c r="P97"/>
      <c r="Q97"/>
      <c r="R97"/>
      <c r="S97"/>
      <c r="T97"/>
      <c r="U97"/>
      <c r="V97"/>
      <c r="W97"/>
      <c r="X97"/>
      <c r="Y97"/>
      <c r="Z97"/>
      <c r="AA97"/>
      <c r="AB97"/>
      <c r="AC97"/>
      <c r="AD97"/>
      <c r="AE97"/>
      <c r="AF97"/>
      <c r="AG97"/>
      <c r="AH97"/>
      <c r="AI97"/>
      <c r="AJ97"/>
      <c r="AK97"/>
      <c r="AL97"/>
      <c r="AM97"/>
      <c r="AN97"/>
    </row>
    <row r="98" spans="1:40" ht="100.5" customHeight="1" thickBot="1">
      <c r="A98" s="77" t="s">
        <v>134</v>
      </c>
      <c r="B98" s="78"/>
      <c r="C98" s="78"/>
      <c r="D98" s="168" t="s">
        <v>136</v>
      </c>
      <c r="E98" s="78"/>
      <c r="F98" s="78" t="s">
        <v>135</v>
      </c>
      <c r="G98" s="79"/>
      <c r="H98" s="80"/>
      <c r="I98" s="81" t="s">
        <v>692</v>
      </c>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row>
    <row r="99" spans="1:40">
      <c r="A99" s="102" t="s">
        <v>638</v>
      </c>
      <c r="B99" s="138"/>
      <c r="C99" s="138" t="s">
        <v>164</v>
      </c>
      <c r="D99" s="169" t="s">
        <v>691</v>
      </c>
      <c r="E99" s="138"/>
      <c r="F99" s="138"/>
      <c r="G99" s="139"/>
      <c r="H99" s="48"/>
    </row>
  </sheetData>
  <mergeCells count="4">
    <mergeCell ref="A15:G15"/>
    <mergeCell ref="A72:G72"/>
    <mergeCell ref="A6:F6"/>
    <mergeCell ref="A7:G7"/>
  </mergeCells>
  <phoneticPr fontId="19" type="noConversion"/>
  <pageMargins left="0.7" right="0.7" top="0.75" bottom="0.75" header="0.3" footer="0.3"/>
  <pageSetup scale="24" fitToHeight="0"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74"/>
  <sheetViews>
    <sheetView workbookViewId="0">
      <selection activeCell="K48" sqref="K48"/>
    </sheetView>
  </sheetViews>
  <sheetFormatPr defaultColWidth="9.140625" defaultRowHeight="15"/>
  <cols>
    <col min="1" max="1" width="16.85546875" customWidth="1"/>
    <col min="3" max="3" width="9.7109375" customWidth="1"/>
    <col min="5" max="5" width="11.28515625" bestFit="1" customWidth="1"/>
    <col min="6" max="6" width="11.28515625" customWidth="1"/>
    <col min="8" max="8" width="9.5703125" bestFit="1" customWidth="1"/>
    <col min="18" max="18" width="5.85546875" customWidth="1"/>
    <col min="58" max="60" width="9.140625" customWidth="1"/>
  </cols>
  <sheetData>
    <row r="1" spans="1:33" ht="18">
      <c r="A1" s="74" t="s">
        <v>618</v>
      </c>
    </row>
    <row r="2" spans="1:33" ht="18">
      <c r="A2" s="74"/>
    </row>
    <row r="3" spans="1:33" ht="18">
      <c r="A3" s="112" t="s">
        <v>623</v>
      </c>
    </row>
    <row r="5" spans="1:33" ht="34.5" customHeight="1">
      <c r="A5" s="176" t="s">
        <v>622</v>
      </c>
      <c r="B5" s="175"/>
      <c r="C5" s="175"/>
      <c r="D5" s="175"/>
      <c r="E5" s="175"/>
      <c r="F5" s="175"/>
      <c r="G5" s="175"/>
      <c r="H5" s="175"/>
      <c r="K5" s="176" t="s">
        <v>617</v>
      </c>
      <c r="L5" s="175"/>
      <c r="M5" s="175"/>
      <c r="N5" s="175"/>
      <c r="O5" s="175"/>
      <c r="P5" s="175"/>
      <c r="Q5" s="175"/>
      <c r="S5" s="176" t="s">
        <v>619</v>
      </c>
      <c r="T5" s="175"/>
      <c r="U5" s="175"/>
      <c r="V5" s="175"/>
      <c r="W5" s="175"/>
      <c r="X5" s="175"/>
      <c r="Y5" s="175"/>
      <c r="AA5" s="181" t="s">
        <v>621</v>
      </c>
      <c r="AB5" s="182"/>
      <c r="AC5" s="182"/>
      <c r="AD5" s="182"/>
      <c r="AE5" s="182"/>
      <c r="AF5" s="182"/>
      <c r="AG5" s="182"/>
    </row>
    <row r="6" spans="1:33" ht="45" customHeight="1">
      <c r="A6" s="94"/>
      <c r="B6" s="180" t="s">
        <v>697</v>
      </c>
      <c r="C6" s="175"/>
      <c r="D6" s="175"/>
      <c r="E6" s="175"/>
      <c r="F6" s="175"/>
      <c r="G6" s="175"/>
      <c r="H6" s="175"/>
      <c r="K6" s="180" t="s">
        <v>699</v>
      </c>
      <c r="L6" s="175"/>
      <c r="M6" s="175"/>
      <c r="N6" s="175"/>
      <c r="O6" s="175"/>
      <c r="P6" s="175"/>
      <c r="Q6" s="93"/>
      <c r="AA6" s="180" t="s">
        <v>620</v>
      </c>
      <c r="AB6" s="175"/>
      <c r="AC6" s="175"/>
      <c r="AD6" s="175"/>
      <c r="AE6" s="175"/>
      <c r="AF6" s="175"/>
    </row>
    <row r="7" spans="1:33">
      <c r="A7" s="94"/>
      <c r="B7" s="103" t="s">
        <v>173</v>
      </c>
      <c r="C7" s="25"/>
      <c r="D7" s="25"/>
      <c r="E7" s="25"/>
      <c r="F7" s="25"/>
      <c r="G7" s="25"/>
      <c r="H7" s="25"/>
      <c r="K7" s="103" t="s">
        <v>174</v>
      </c>
      <c r="L7" s="103"/>
      <c r="M7" s="25"/>
      <c r="N7" s="25"/>
      <c r="O7" s="25"/>
      <c r="P7" s="25"/>
      <c r="Q7" s="25"/>
      <c r="S7" s="103" t="s">
        <v>176</v>
      </c>
      <c r="T7" s="103"/>
      <c r="U7" s="25"/>
      <c r="V7" s="25"/>
      <c r="W7" s="25"/>
      <c r="X7" s="25"/>
      <c r="Y7" s="25"/>
      <c r="AA7" s="103" t="s">
        <v>616</v>
      </c>
      <c r="AB7" s="103"/>
      <c r="AC7" s="25"/>
      <c r="AD7" s="25"/>
      <c r="AE7" s="25"/>
      <c r="AF7" s="25"/>
      <c r="AG7" s="25"/>
    </row>
    <row r="8" spans="1:33">
      <c r="A8" s="25" t="s">
        <v>625</v>
      </c>
      <c r="B8" s="25" t="s">
        <v>109</v>
      </c>
      <c r="C8" s="25" t="s">
        <v>108</v>
      </c>
      <c r="D8" s="25" t="s">
        <v>110</v>
      </c>
      <c r="E8" s="25" t="s">
        <v>654</v>
      </c>
      <c r="F8" s="25" t="s">
        <v>107</v>
      </c>
      <c r="G8" s="25" t="s">
        <v>106</v>
      </c>
      <c r="H8" s="25" t="s">
        <v>46</v>
      </c>
      <c r="I8" s="158"/>
      <c r="J8" s="154"/>
      <c r="K8" s="25" t="s">
        <v>109</v>
      </c>
      <c r="L8" s="25" t="s">
        <v>175</v>
      </c>
      <c r="M8" s="25" t="s">
        <v>108</v>
      </c>
      <c r="N8" s="25" t="s">
        <v>110</v>
      </c>
      <c r="O8" s="25" t="s">
        <v>107</v>
      </c>
      <c r="P8" s="25" t="s">
        <v>106</v>
      </c>
      <c r="Q8" s="25" t="s">
        <v>46</v>
      </c>
      <c r="S8" s="25" t="s">
        <v>109</v>
      </c>
      <c r="T8" s="25" t="s">
        <v>175</v>
      </c>
      <c r="U8" s="25" t="s">
        <v>108</v>
      </c>
      <c r="V8" s="25" t="s">
        <v>110</v>
      </c>
      <c r="W8" s="25" t="s">
        <v>107</v>
      </c>
      <c r="X8" s="25" t="s">
        <v>106</v>
      </c>
      <c r="Y8" s="25" t="s">
        <v>46</v>
      </c>
      <c r="AA8" s="25" t="s">
        <v>109</v>
      </c>
      <c r="AB8" s="25" t="s">
        <v>175</v>
      </c>
      <c r="AC8" s="25" t="s">
        <v>108</v>
      </c>
      <c r="AD8" s="25" t="s">
        <v>110</v>
      </c>
      <c r="AE8" s="25" t="s">
        <v>107</v>
      </c>
      <c r="AF8" s="25" t="s">
        <v>106</v>
      </c>
      <c r="AG8" s="25" t="s">
        <v>46</v>
      </c>
    </row>
    <row r="9" spans="1:33" s="114" customFormat="1" ht="40.5" customHeight="1">
      <c r="A9" s="115" t="s">
        <v>626</v>
      </c>
      <c r="B9" s="115"/>
      <c r="C9" s="115" t="s">
        <v>627</v>
      </c>
      <c r="D9" s="115"/>
      <c r="E9" s="115" t="s">
        <v>655</v>
      </c>
      <c r="F9" s="115" t="s">
        <v>628</v>
      </c>
      <c r="G9" s="115" t="s">
        <v>627</v>
      </c>
      <c r="H9" s="115" t="s">
        <v>658</v>
      </c>
      <c r="I9" s="159"/>
      <c r="J9" s="162"/>
      <c r="K9" s="115" t="s">
        <v>627</v>
      </c>
      <c r="L9" s="115" t="s">
        <v>627</v>
      </c>
      <c r="M9" s="115"/>
      <c r="N9" s="115"/>
      <c r="O9" s="115" t="s">
        <v>624</v>
      </c>
      <c r="P9" s="115" t="s">
        <v>656</v>
      </c>
      <c r="Q9" s="115" t="s">
        <v>657</v>
      </c>
      <c r="S9" s="115"/>
      <c r="T9" s="115"/>
      <c r="U9" s="115"/>
      <c r="V9" s="115"/>
      <c r="W9" s="115" t="s">
        <v>624</v>
      </c>
      <c r="X9" s="115"/>
      <c r="Y9" s="115"/>
      <c r="AA9" s="115"/>
      <c r="AB9" s="115"/>
      <c r="AC9" s="115"/>
      <c r="AD9" s="115"/>
      <c r="AE9" s="115"/>
      <c r="AF9" s="115"/>
      <c r="AG9" s="115"/>
    </row>
    <row r="10" spans="1:33">
      <c r="A10" s="25">
        <v>1959</v>
      </c>
      <c r="B10" s="100"/>
      <c r="C10" s="104"/>
      <c r="D10" s="100"/>
      <c r="E10" s="104"/>
      <c r="F10" s="104"/>
      <c r="G10" s="100"/>
      <c r="H10" s="141"/>
      <c r="I10" s="154"/>
      <c r="J10" s="154"/>
      <c r="K10" s="100"/>
      <c r="L10" s="102"/>
      <c r="M10" s="104"/>
      <c r="N10" s="100"/>
      <c r="O10" s="104"/>
      <c r="P10" s="100"/>
      <c r="Q10" s="141">
        <f>SUM(K10:P10)</f>
        <v>0</v>
      </c>
      <c r="S10" s="100"/>
      <c r="T10" s="102"/>
      <c r="U10" s="104"/>
      <c r="V10" s="100"/>
      <c r="W10" s="104"/>
      <c r="X10" s="100"/>
      <c r="Y10" s="141">
        <f>SUM(S10,U10,V10,W10,X10)</f>
        <v>0</v>
      </c>
      <c r="AA10" s="100"/>
      <c r="AB10" s="102"/>
      <c r="AC10" s="104"/>
      <c r="AD10" s="100"/>
      <c r="AE10" s="104"/>
      <c r="AF10" s="100"/>
      <c r="AG10" s="100"/>
    </row>
    <row r="11" spans="1:33">
      <c r="A11" s="25">
        <v>1960</v>
      </c>
      <c r="B11" s="102"/>
      <c r="C11" s="104"/>
      <c r="D11" s="102"/>
      <c r="E11" s="104"/>
      <c r="F11" s="104"/>
      <c r="G11" s="102"/>
      <c r="H11" s="141"/>
      <c r="I11" s="154"/>
      <c r="J11" s="154"/>
      <c r="K11" s="102"/>
      <c r="L11" s="104">
        <v>3626</v>
      </c>
      <c r="M11" s="104"/>
      <c r="N11" s="102"/>
      <c r="O11" s="104"/>
      <c r="P11" s="102"/>
      <c r="Q11" s="143">
        <f>SUM(L11,K11,P11)</f>
        <v>3626</v>
      </c>
      <c r="S11" s="102"/>
      <c r="T11" s="104"/>
      <c r="U11" s="104"/>
      <c r="V11" s="102"/>
      <c r="W11" s="104"/>
      <c r="X11" s="102"/>
      <c r="Y11" s="141">
        <f t="shared" ref="Y11:Y71" si="0">SUM(S11,U11,V11,W11,X11)</f>
        <v>0</v>
      </c>
      <c r="AA11" s="102"/>
      <c r="AB11" s="104"/>
      <c r="AC11" s="104"/>
      <c r="AD11" s="102"/>
      <c r="AE11" s="104"/>
      <c r="AF11" s="102"/>
      <c r="AG11" s="100"/>
    </row>
    <row r="12" spans="1:33">
      <c r="A12" s="25">
        <v>1961</v>
      </c>
      <c r="B12" s="102"/>
      <c r="C12" s="104"/>
      <c r="D12" s="102"/>
      <c r="E12" s="104"/>
      <c r="F12" s="104"/>
      <c r="G12" s="102"/>
      <c r="H12" s="141"/>
      <c r="I12" s="154"/>
      <c r="J12" s="154"/>
      <c r="K12" s="102"/>
      <c r="L12" s="104">
        <v>5308</v>
      </c>
      <c r="M12" s="104"/>
      <c r="N12" s="102"/>
      <c r="O12" s="104"/>
      <c r="P12" s="102"/>
      <c r="Q12" s="143">
        <f t="shared" ref="Q12:Q71" si="1">SUM(L12,K12,P12)</f>
        <v>5308</v>
      </c>
      <c r="S12" s="102"/>
      <c r="T12" s="104"/>
      <c r="U12" s="104"/>
      <c r="V12" s="102"/>
      <c r="W12" s="104"/>
      <c r="X12" s="102"/>
      <c r="Y12" s="141">
        <f t="shared" si="0"/>
        <v>0</v>
      </c>
      <c r="AA12" s="102"/>
      <c r="AB12" s="104"/>
      <c r="AC12" s="104"/>
      <c r="AD12" s="102"/>
      <c r="AE12" s="104"/>
      <c r="AF12" s="102"/>
      <c r="AG12" s="100"/>
    </row>
    <row r="13" spans="1:33">
      <c r="A13" s="25">
        <v>1962</v>
      </c>
      <c r="B13" s="102"/>
      <c r="C13" s="104"/>
      <c r="D13" s="102"/>
      <c r="E13" s="104"/>
      <c r="F13" s="104"/>
      <c r="G13" s="102"/>
      <c r="H13" s="141"/>
      <c r="I13" s="154"/>
      <c r="J13" s="154"/>
      <c r="K13" s="102"/>
      <c r="L13" s="104">
        <v>4868</v>
      </c>
      <c r="M13" s="104"/>
      <c r="N13" s="102"/>
      <c r="O13" s="104"/>
      <c r="P13" s="102"/>
      <c r="Q13" s="143">
        <f t="shared" si="1"/>
        <v>4868</v>
      </c>
      <c r="S13" s="102"/>
      <c r="T13" s="104"/>
      <c r="U13" s="104"/>
      <c r="V13" s="102"/>
      <c r="W13" s="104"/>
      <c r="X13" s="102"/>
      <c r="Y13" s="141">
        <f t="shared" si="0"/>
        <v>0</v>
      </c>
      <c r="AA13" s="102"/>
      <c r="AB13" s="104"/>
      <c r="AC13" s="104"/>
      <c r="AD13" s="102"/>
      <c r="AE13" s="104"/>
      <c r="AF13" s="102"/>
      <c r="AG13" s="100"/>
    </row>
    <row r="14" spans="1:33">
      <c r="A14" s="25">
        <v>1963</v>
      </c>
      <c r="B14" s="102"/>
      <c r="C14" s="104"/>
      <c r="D14" s="102"/>
      <c r="E14" s="104"/>
      <c r="F14" s="104"/>
      <c r="G14" s="102"/>
      <c r="H14" s="141"/>
      <c r="I14" s="154"/>
      <c r="J14" s="154"/>
      <c r="K14" s="102"/>
      <c r="L14" s="104">
        <v>8541</v>
      </c>
      <c r="M14" s="104"/>
      <c r="N14" s="102"/>
      <c r="O14" s="104"/>
      <c r="P14" s="102"/>
      <c r="Q14" s="143">
        <f t="shared" si="1"/>
        <v>8541</v>
      </c>
      <c r="S14" s="102"/>
      <c r="T14" s="104"/>
      <c r="U14" s="104"/>
      <c r="V14" s="102"/>
      <c r="W14" s="104"/>
      <c r="X14" s="102"/>
      <c r="Y14" s="141">
        <f t="shared" si="0"/>
        <v>0</v>
      </c>
      <c r="AA14" s="102"/>
      <c r="AB14" s="104"/>
      <c r="AC14" s="104"/>
      <c r="AD14" s="102"/>
      <c r="AE14" s="104"/>
      <c r="AF14" s="102"/>
      <c r="AG14" s="100"/>
    </row>
    <row r="15" spans="1:33">
      <c r="A15" s="25">
        <v>1964</v>
      </c>
      <c r="B15" s="102"/>
      <c r="C15" s="104"/>
      <c r="D15" s="102"/>
      <c r="E15" s="104"/>
      <c r="F15" s="104"/>
      <c r="G15" s="102"/>
      <c r="H15" s="141"/>
      <c r="I15" s="154"/>
      <c r="J15" s="154"/>
      <c r="K15" s="102"/>
      <c r="L15" s="104">
        <v>7995</v>
      </c>
      <c r="M15" s="104"/>
      <c r="N15" s="102"/>
      <c r="O15" s="104"/>
      <c r="P15" s="102"/>
      <c r="Q15" s="143">
        <f t="shared" si="1"/>
        <v>7995</v>
      </c>
      <c r="S15" s="102"/>
      <c r="T15" s="104"/>
      <c r="U15" s="104"/>
      <c r="V15" s="102"/>
      <c r="W15" s="104"/>
      <c r="X15" s="102"/>
      <c r="Y15" s="141">
        <f t="shared" si="0"/>
        <v>0</v>
      </c>
      <c r="AA15" s="102"/>
      <c r="AB15" s="104"/>
      <c r="AC15" s="104"/>
      <c r="AD15" s="102"/>
      <c r="AE15" s="104"/>
      <c r="AF15" s="102"/>
      <c r="AG15" s="100"/>
    </row>
    <row r="16" spans="1:33">
      <c r="A16" s="25">
        <v>1965</v>
      </c>
      <c r="B16" s="100"/>
      <c r="C16" s="104">
        <v>3500</v>
      </c>
      <c r="D16" s="100"/>
      <c r="E16" s="104">
        <v>3977</v>
      </c>
      <c r="F16" s="104"/>
      <c r="G16" s="100"/>
      <c r="H16" s="141">
        <f>SUM(B16:G16)</f>
        <v>7477</v>
      </c>
      <c r="I16" s="154"/>
      <c r="J16" s="154"/>
      <c r="K16" s="102"/>
      <c r="L16" s="104">
        <v>6740</v>
      </c>
      <c r="M16" s="104"/>
      <c r="N16" s="102"/>
      <c r="O16" s="104"/>
      <c r="P16" s="102"/>
      <c r="Q16" s="143">
        <f t="shared" si="1"/>
        <v>6740</v>
      </c>
      <c r="S16" s="102"/>
      <c r="T16" s="104"/>
      <c r="U16" s="104"/>
      <c r="V16" s="102"/>
      <c r="W16" s="104"/>
      <c r="X16" s="102"/>
      <c r="Y16" s="141">
        <f t="shared" si="0"/>
        <v>0</v>
      </c>
      <c r="AA16" s="102"/>
      <c r="AB16" s="104"/>
      <c r="AC16" s="104"/>
      <c r="AD16" s="102"/>
      <c r="AE16" s="104"/>
      <c r="AF16" s="102"/>
      <c r="AG16" s="100"/>
    </row>
    <row r="17" spans="1:33">
      <c r="A17" s="25">
        <v>1966</v>
      </c>
      <c r="B17" s="102"/>
      <c r="C17" s="104">
        <v>6900</v>
      </c>
      <c r="D17" s="102"/>
      <c r="E17" s="104">
        <v>4367</v>
      </c>
      <c r="F17" s="104"/>
      <c r="G17" s="102"/>
      <c r="H17" s="141">
        <f t="shared" ref="H17:H71" si="2">SUM(B17:G17)</f>
        <v>11267</v>
      </c>
      <c r="I17" s="154"/>
      <c r="J17" s="154"/>
      <c r="K17" s="102"/>
      <c r="L17" s="104">
        <v>8940</v>
      </c>
      <c r="M17" s="104"/>
      <c r="N17" s="102"/>
      <c r="O17" s="104"/>
      <c r="P17" s="102"/>
      <c r="Q17" s="143">
        <f t="shared" si="1"/>
        <v>8940</v>
      </c>
      <c r="S17" s="102"/>
      <c r="T17" s="104"/>
      <c r="U17" s="104"/>
      <c r="V17" s="102"/>
      <c r="W17" s="104"/>
      <c r="X17" s="102"/>
      <c r="Y17" s="141">
        <f t="shared" si="0"/>
        <v>0</v>
      </c>
      <c r="AA17" s="102"/>
      <c r="AB17" s="104"/>
      <c r="AC17" s="104"/>
      <c r="AD17" s="102"/>
      <c r="AE17" s="104"/>
      <c r="AF17" s="102"/>
      <c r="AG17" s="100"/>
    </row>
    <row r="18" spans="1:33">
      <c r="A18" s="25">
        <v>1967</v>
      </c>
      <c r="B18" s="100"/>
      <c r="C18" s="104">
        <v>6900</v>
      </c>
      <c r="D18" s="100"/>
      <c r="E18" s="104">
        <v>4090</v>
      </c>
      <c r="F18" s="104"/>
      <c r="G18" s="100"/>
      <c r="H18" s="141">
        <f t="shared" si="2"/>
        <v>10990</v>
      </c>
      <c r="I18" s="154"/>
      <c r="J18" s="154"/>
      <c r="K18" s="100"/>
      <c r="L18" s="104">
        <v>4680.5084745762715</v>
      </c>
      <c r="M18" s="104"/>
      <c r="N18" s="100"/>
      <c r="O18" s="104"/>
      <c r="P18" s="100"/>
      <c r="Q18" s="143">
        <f t="shared" si="1"/>
        <v>4680.5084745762715</v>
      </c>
      <c r="S18" s="100"/>
      <c r="T18" s="104"/>
      <c r="U18" s="104"/>
      <c r="V18" s="100"/>
      <c r="W18" s="104"/>
      <c r="X18" s="100"/>
      <c r="Y18" s="141">
        <f t="shared" si="0"/>
        <v>0</v>
      </c>
      <c r="AA18" s="100"/>
      <c r="AB18" s="104"/>
      <c r="AC18" s="104"/>
      <c r="AD18" s="100"/>
      <c r="AE18" s="104"/>
      <c r="AF18" s="100"/>
      <c r="AG18" s="100"/>
    </row>
    <row r="19" spans="1:33">
      <c r="A19" s="25">
        <v>1968</v>
      </c>
      <c r="B19" s="102"/>
      <c r="C19" s="104">
        <v>6900</v>
      </c>
      <c r="D19" s="102"/>
      <c r="E19" s="104">
        <v>4213</v>
      </c>
      <c r="F19" s="104"/>
      <c r="G19" s="102"/>
      <c r="H19" s="141">
        <f t="shared" si="2"/>
        <v>11113</v>
      </c>
      <c r="I19" s="154"/>
      <c r="J19" s="154"/>
      <c r="K19" s="102"/>
      <c r="L19" s="104">
        <v>7800</v>
      </c>
      <c r="M19" s="104"/>
      <c r="N19" s="102"/>
      <c r="O19" s="104"/>
      <c r="P19" s="102"/>
      <c r="Q19" s="143">
        <f t="shared" si="1"/>
        <v>7800</v>
      </c>
      <c r="S19" s="102"/>
      <c r="T19" s="104"/>
      <c r="U19" s="104"/>
      <c r="V19" s="102"/>
      <c r="W19" s="104"/>
      <c r="X19" s="102"/>
      <c r="Y19" s="141">
        <f t="shared" si="0"/>
        <v>0</v>
      </c>
      <c r="AA19" s="102"/>
      <c r="AB19" s="104"/>
      <c r="AC19" s="104"/>
      <c r="AD19" s="102"/>
      <c r="AE19" s="104"/>
      <c r="AF19" s="102"/>
      <c r="AG19" s="100"/>
    </row>
    <row r="20" spans="1:33">
      <c r="A20" s="25">
        <v>1969</v>
      </c>
      <c r="B20" s="100"/>
      <c r="C20" s="104">
        <v>1900</v>
      </c>
      <c r="D20" s="100"/>
      <c r="E20" s="104">
        <v>4549</v>
      </c>
      <c r="F20" s="104"/>
      <c r="G20" s="100"/>
      <c r="H20" s="141">
        <f t="shared" si="2"/>
        <v>6449</v>
      </c>
      <c r="I20" s="154"/>
      <c r="J20" s="154"/>
      <c r="K20" s="100"/>
      <c r="L20" s="104">
        <v>8709.3220338983047</v>
      </c>
      <c r="M20" s="104"/>
      <c r="N20" s="100"/>
      <c r="O20" s="104"/>
      <c r="P20" s="100"/>
      <c r="Q20" s="143">
        <f t="shared" si="1"/>
        <v>8709.3220338983047</v>
      </c>
      <c r="S20" s="100"/>
      <c r="T20" s="104"/>
      <c r="U20" s="104"/>
      <c r="V20" s="100"/>
      <c r="W20" s="104"/>
      <c r="X20" s="100"/>
      <c r="Y20" s="141">
        <f t="shared" si="0"/>
        <v>0</v>
      </c>
      <c r="AA20" s="100"/>
      <c r="AB20" s="104"/>
      <c r="AC20" s="104"/>
      <c r="AD20" s="100"/>
      <c r="AE20" s="104"/>
      <c r="AF20" s="100"/>
      <c r="AG20" s="100"/>
    </row>
    <row r="21" spans="1:33">
      <c r="A21" s="25">
        <v>1970</v>
      </c>
      <c r="B21" s="102"/>
      <c r="C21" s="104">
        <v>5300</v>
      </c>
      <c r="D21" s="102"/>
      <c r="E21" s="104">
        <v>4245</v>
      </c>
      <c r="F21" s="104"/>
      <c r="G21" s="102"/>
      <c r="H21" s="141">
        <f t="shared" si="2"/>
        <v>9545</v>
      </c>
      <c r="I21" s="154"/>
      <c r="J21" s="154"/>
      <c r="K21" s="102"/>
      <c r="L21" s="104">
        <v>9640.6779661016953</v>
      </c>
      <c r="M21" s="104"/>
      <c r="N21" s="102"/>
      <c r="O21" s="104"/>
      <c r="P21" s="102"/>
      <c r="Q21" s="143">
        <f t="shared" si="1"/>
        <v>9640.6779661016953</v>
      </c>
      <c r="S21" s="102"/>
      <c r="T21" s="104"/>
      <c r="U21" s="104"/>
      <c r="V21" s="102"/>
      <c r="W21" s="104"/>
      <c r="X21" s="102"/>
      <c r="Y21" s="141">
        <f t="shared" si="0"/>
        <v>0</v>
      </c>
      <c r="AA21" s="102"/>
      <c r="AB21" s="104"/>
      <c r="AC21" s="104"/>
      <c r="AD21" s="102"/>
      <c r="AE21" s="104"/>
      <c r="AF21" s="102"/>
      <c r="AG21" s="100"/>
    </row>
    <row r="22" spans="1:33">
      <c r="A22" s="25">
        <v>1971</v>
      </c>
      <c r="B22" s="100"/>
      <c r="C22" s="104">
        <v>1500</v>
      </c>
      <c r="D22" s="100"/>
      <c r="E22" s="104">
        <v>4826</v>
      </c>
      <c r="F22" s="104"/>
      <c r="G22" s="100"/>
      <c r="H22" s="141">
        <f t="shared" si="2"/>
        <v>6326</v>
      </c>
      <c r="I22" s="154"/>
      <c r="J22" s="154"/>
      <c r="K22" s="100"/>
      <c r="L22" s="104">
        <v>6693.2203389830511</v>
      </c>
      <c r="M22" s="104"/>
      <c r="N22" s="100"/>
      <c r="O22" s="104"/>
      <c r="P22" s="100"/>
      <c r="Q22" s="143">
        <f t="shared" si="1"/>
        <v>6693.2203389830511</v>
      </c>
      <c r="S22" s="100"/>
      <c r="T22" s="104"/>
      <c r="U22" s="104"/>
      <c r="V22" s="100"/>
      <c r="W22" s="104"/>
      <c r="X22" s="100"/>
      <c r="Y22" s="141">
        <f t="shared" si="0"/>
        <v>0</v>
      </c>
      <c r="AA22" s="100"/>
      <c r="AB22" s="104"/>
      <c r="AC22" s="104"/>
      <c r="AD22" s="100"/>
      <c r="AE22" s="104"/>
      <c r="AF22" s="100"/>
      <c r="AG22" s="100"/>
    </row>
    <row r="23" spans="1:33">
      <c r="A23" s="25">
        <v>1972</v>
      </c>
      <c r="B23" s="102"/>
      <c r="C23" s="104">
        <v>2750</v>
      </c>
      <c r="D23" s="102"/>
      <c r="E23" s="104">
        <v>5169</v>
      </c>
      <c r="F23" s="104"/>
      <c r="G23" s="102"/>
      <c r="H23" s="141">
        <f t="shared" si="2"/>
        <v>7919</v>
      </c>
      <c r="I23" s="154"/>
      <c r="J23" s="154"/>
      <c r="K23" s="102"/>
      <c r="L23" s="104">
        <v>7702.5423728813557</v>
      </c>
      <c r="M23" s="104"/>
      <c r="N23" s="102"/>
      <c r="O23" s="104"/>
      <c r="P23" s="102"/>
      <c r="Q23" s="143">
        <f t="shared" si="1"/>
        <v>7702.5423728813557</v>
      </c>
      <c r="S23" s="102"/>
      <c r="T23" s="104"/>
      <c r="U23" s="104"/>
      <c r="V23" s="102"/>
      <c r="W23" s="104"/>
      <c r="X23" s="102"/>
      <c r="Y23" s="141">
        <f t="shared" si="0"/>
        <v>0</v>
      </c>
      <c r="AA23" s="102"/>
      <c r="AB23" s="104"/>
      <c r="AC23" s="104"/>
      <c r="AD23" s="102"/>
      <c r="AE23" s="104"/>
      <c r="AF23" s="102"/>
      <c r="AG23" s="100"/>
    </row>
    <row r="24" spans="1:33">
      <c r="A24" s="25">
        <v>1973</v>
      </c>
      <c r="B24" s="100"/>
      <c r="C24" s="104">
        <v>6100</v>
      </c>
      <c r="D24" s="100"/>
      <c r="E24" s="104">
        <v>4239</v>
      </c>
      <c r="F24" s="104"/>
      <c r="G24" s="100"/>
      <c r="H24" s="141">
        <f t="shared" si="2"/>
        <v>10339</v>
      </c>
      <c r="I24" s="154"/>
      <c r="J24" s="154"/>
      <c r="K24" s="100"/>
      <c r="L24" s="104">
        <v>6293.220338983052</v>
      </c>
      <c r="M24" s="104"/>
      <c r="N24" s="100"/>
      <c r="O24" s="104"/>
      <c r="P24" s="100">
        <v>5928.755000000001</v>
      </c>
      <c r="Q24" s="143">
        <f t="shared" si="1"/>
        <v>12221.975338983053</v>
      </c>
      <c r="S24" s="100"/>
      <c r="T24" s="104"/>
      <c r="U24" s="104"/>
      <c r="V24" s="100"/>
      <c r="W24" s="104"/>
      <c r="X24" s="100"/>
      <c r="Y24" s="141">
        <f t="shared" si="0"/>
        <v>0</v>
      </c>
      <c r="AA24" s="100"/>
      <c r="AB24" s="104"/>
      <c r="AC24" s="104"/>
      <c r="AD24" s="100"/>
      <c r="AE24" s="104"/>
      <c r="AF24" s="100"/>
      <c r="AG24" s="100"/>
    </row>
    <row r="25" spans="1:33">
      <c r="A25" s="25">
        <v>1974</v>
      </c>
      <c r="B25" s="102"/>
      <c r="C25" s="104">
        <v>10600</v>
      </c>
      <c r="D25" s="102"/>
      <c r="E25" s="104">
        <v>4642</v>
      </c>
      <c r="F25" s="104"/>
      <c r="G25" s="102"/>
      <c r="H25" s="141">
        <f t="shared" si="2"/>
        <v>15242</v>
      </c>
      <c r="I25" s="154"/>
      <c r="J25" s="154"/>
      <c r="K25" s="102"/>
      <c r="L25" s="104">
        <v>9485.5932203389839</v>
      </c>
      <c r="M25" s="104"/>
      <c r="N25" s="102"/>
      <c r="O25" s="104"/>
      <c r="P25" s="102">
        <v>7183.094000000001</v>
      </c>
      <c r="Q25" s="143">
        <f t="shared" si="1"/>
        <v>16668.687220338987</v>
      </c>
      <c r="S25" s="102"/>
      <c r="T25" s="104"/>
      <c r="U25" s="104"/>
      <c r="V25" s="102"/>
      <c r="W25" s="104"/>
      <c r="X25" s="102"/>
      <c r="Y25" s="141">
        <f t="shared" si="0"/>
        <v>0</v>
      </c>
      <c r="AA25" s="102"/>
      <c r="AB25" s="104"/>
      <c r="AC25" s="104"/>
      <c r="AD25" s="102"/>
      <c r="AE25" s="104"/>
      <c r="AF25" s="102"/>
      <c r="AG25" s="100"/>
    </row>
    <row r="26" spans="1:33">
      <c r="A26" s="25">
        <v>1975</v>
      </c>
      <c r="B26" s="100"/>
      <c r="C26" s="104">
        <v>11250</v>
      </c>
      <c r="D26" s="100"/>
      <c r="E26" s="104">
        <v>5736</v>
      </c>
      <c r="F26" s="104"/>
      <c r="G26" s="100"/>
      <c r="H26" s="141">
        <f t="shared" si="2"/>
        <v>16986</v>
      </c>
      <c r="I26" s="154"/>
      <c r="J26" s="154"/>
      <c r="K26" s="100"/>
      <c r="L26" s="104">
        <v>8775.423728813561</v>
      </c>
      <c r="M26" s="104"/>
      <c r="N26" s="100"/>
      <c r="O26" s="104"/>
      <c r="P26" s="100">
        <v>6959.3549999999996</v>
      </c>
      <c r="Q26" s="143">
        <f t="shared" si="1"/>
        <v>15734.778728813561</v>
      </c>
      <c r="S26" s="100"/>
      <c r="T26" s="104"/>
      <c r="U26" s="104"/>
      <c r="V26" s="100"/>
      <c r="W26" s="104"/>
      <c r="X26" s="100"/>
      <c r="Y26" s="141">
        <f t="shared" si="0"/>
        <v>0</v>
      </c>
      <c r="AA26" s="100"/>
      <c r="AB26" s="104"/>
      <c r="AC26" s="104"/>
      <c r="AD26" s="100"/>
      <c r="AE26" s="104"/>
      <c r="AF26" s="100"/>
      <c r="AG26" s="100"/>
    </row>
    <row r="27" spans="1:33">
      <c r="A27" s="25">
        <v>1976</v>
      </c>
      <c r="B27" s="102"/>
      <c r="C27" s="104">
        <v>15300</v>
      </c>
      <c r="D27" s="102"/>
      <c r="E27" s="104">
        <v>7979</v>
      </c>
      <c r="F27" s="104"/>
      <c r="G27" s="102"/>
      <c r="H27" s="141">
        <f t="shared" si="2"/>
        <v>23279</v>
      </c>
      <c r="I27" s="154"/>
      <c r="J27" s="154"/>
      <c r="K27" s="102"/>
      <c r="L27" s="104">
        <v>13477.118644067798</v>
      </c>
      <c r="M27" s="104"/>
      <c r="N27" s="102"/>
      <c r="O27" s="104"/>
      <c r="P27" s="102">
        <v>7476.3720000000012</v>
      </c>
      <c r="Q27" s="143">
        <f t="shared" si="1"/>
        <v>20953.490644067799</v>
      </c>
      <c r="S27" s="102"/>
      <c r="T27" s="104"/>
      <c r="U27" s="104"/>
      <c r="V27" s="102"/>
      <c r="W27" s="104"/>
      <c r="X27" s="102"/>
      <c r="Y27" s="141">
        <f t="shared" si="0"/>
        <v>0</v>
      </c>
      <c r="AA27" s="102"/>
      <c r="AB27" s="104"/>
      <c r="AC27" s="104"/>
      <c r="AD27" s="102"/>
      <c r="AE27" s="104"/>
      <c r="AF27" s="102"/>
      <c r="AG27" s="100"/>
    </row>
    <row r="28" spans="1:33">
      <c r="A28" s="25">
        <v>1977</v>
      </c>
      <c r="B28" s="100"/>
      <c r="C28" s="104">
        <v>5000</v>
      </c>
      <c r="D28" s="100"/>
      <c r="E28" s="104">
        <v>6085</v>
      </c>
      <c r="F28" s="104"/>
      <c r="G28" s="100"/>
      <c r="H28" s="141">
        <f t="shared" si="2"/>
        <v>11085</v>
      </c>
      <c r="I28" s="154"/>
      <c r="J28" s="154"/>
      <c r="K28" s="100"/>
      <c r="L28" s="104">
        <v>7816.1016949152536</v>
      </c>
      <c r="M28" s="104"/>
      <c r="N28" s="100"/>
      <c r="O28" s="104"/>
      <c r="P28" s="100">
        <v>4026.0540000000005</v>
      </c>
      <c r="Q28" s="143">
        <f t="shared" si="1"/>
        <v>11842.155694915255</v>
      </c>
      <c r="S28" s="100"/>
      <c r="T28" s="104"/>
      <c r="U28" s="104"/>
      <c r="V28" s="100"/>
      <c r="W28" s="104"/>
      <c r="X28" s="100"/>
      <c r="Y28" s="141">
        <f t="shared" si="0"/>
        <v>0</v>
      </c>
      <c r="AA28" s="100"/>
      <c r="AB28" s="104"/>
      <c r="AC28" s="104"/>
      <c r="AD28" s="100"/>
      <c r="AE28" s="104"/>
      <c r="AF28" s="100"/>
      <c r="AG28" s="100"/>
    </row>
    <row r="29" spans="1:33">
      <c r="A29" s="25">
        <v>1978</v>
      </c>
      <c r="B29" s="102"/>
      <c r="C29" s="104">
        <v>7200</v>
      </c>
      <c r="D29" s="102"/>
      <c r="E29" s="104">
        <v>5341</v>
      </c>
      <c r="F29" s="104"/>
      <c r="G29" s="102"/>
      <c r="H29" s="141">
        <f t="shared" si="2"/>
        <v>12541</v>
      </c>
      <c r="I29" s="154"/>
      <c r="J29" s="154"/>
      <c r="K29" s="102"/>
      <c r="L29" s="104">
        <v>9177.966101694914</v>
      </c>
      <c r="M29" s="104"/>
      <c r="N29" s="102"/>
      <c r="O29" s="104"/>
      <c r="P29" s="102">
        <v>4499.7800000000007</v>
      </c>
      <c r="Q29" s="143">
        <f t="shared" si="1"/>
        <v>13677.746101694915</v>
      </c>
      <c r="S29" s="102"/>
      <c r="T29" s="104"/>
      <c r="U29" s="104"/>
      <c r="V29" s="102"/>
      <c r="W29" s="104"/>
      <c r="X29" s="102"/>
      <c r="Y29" s="141">
        <f t="shared" si="0"/>
        <v>0</v>
      </c>
      <c r="AA29" s="102"/>
      <c r="AB29" s="104"/>
      <c r="AC29" s="104"/>
      <c r="AD29" s="102"/>
      <c r="AE29" s="104"/>
      <c r="AF29" s="102"/>
      <c r="AG29" s="100"/>
    </row>
    <row r="30" spans="1:33">
      <c r="A30" s="25">
        <v>1979</v>
      </c>
      <c r="B30" s="100"/>
      <c r="C30" s="173">
        <v>2000</v>
      </c>
      <c r="D30" s="100"/>
      <c r="E30" s="104">
        <v>844</v>
      </c>
      <c r="F30" s="104"/>
      <c r="G30" s="100"/>
      <c r="H30" s="141">
        <f t="shared" si="2"/>
        <v>2844</v>
      </c>
      <c r="I30" s="154"/>
      <c r="J30" s="154"/>
      <c r="K30" s="100"/>
      <c r="L30" s="104">
        <v>12265.254237288136</v>
      </c>
      <c r="M30" s="104">
        <v>6958</v>
      </c>
      <c r="N30" s="100"/>
      <c r="O30" s="104"/>
      <c r="P30" s="100">
        <v>6255.3459999999995</v>
      </c>
      <c r="Q30" s="143">
        <f t="shared" si="1"/>
        <v>18520.600237288134</v>
      </c>
      <c r="S30" s="100"/>
      <c r="T30" s="104"/>
      <c r="U30" s="104"/>
      <c r="V30" s="100"/>
      <c r="W30" s="104"/>
      <c r="X30" s="100"/>
      <c r="Y30" s="141">
        <f t="shared" si="0"/>
        <v>0</v>
      </c>
      <c r="AA30" s="100"/>
      <c r="AB30" s="104"/>
      <c r="AC30" s="104"/>
      <c r="AD30" s="100"/>
      <c r="AE30" s="104"/>
      <c r="AF30" s="100"/>
      <c r="AG30" s="100"/>
    </row>
    <row r="31" spans="1:33">
      <c r="A31" s="25">
        <v>1980</v>
      </c>
      <c r="B31" s="102"/>
      <c r="C31" s="173">
        <v>8300</v>
      </c>
      <c r="D31" s="102"/>
      <c r="E31" s="104">
        <v>2017</v>
      </c>
      <c r="F31" s="104"/>
      <c r="G31" s="102"/>
      <c r="H31" s="141">
        <f t="shared" si="2"/>
        <v>10317</v>
      </c>
      <c r="I31" s="163"/>
      <c r="J31" s="160"/>
      <c r="K31" s="102"/>
      <c r="L31" s="104">
        <v>11694.06779661017</v>
      </c>
      <c r="M31" s="104">
        <v>7648</v>
      </c>
      <c r="N31" s="102"/>
      <c r="O31" s="104"/>
      <c r="P31" s="102">
        <v>5617.9460000000008</v>
      </c>
      <c r="Q31" s="143">
        <f t="shared" si="1"/>
        <v>17312.013796610172</v>
      </c>
      <c r="S31" s="102"/>
      <c r="T31" s="104"/>
      <c r="U31" s="104"/>
      <c r="V31" s="102"/>
      <c r="W31" s="104"/>
      <c r="X31" s="102"/>
      <c r="Y31" s="141">
        <f t="shared" si="0"/>
        <v>0</v>
      </c>
      <c r="AA31" s="102"/>
      <c r="AB31" s="104"/>
      <c r="AC31" s="104"/>
      <c r="AD31" s="102"/>
      <c r="AE31" s="104"/>
      <c r="AF31" s="102"/>
      <c r="AG31" s="100"/>
    </row>
    <row r="32" spans="1:33">
      <c r="A32" s="25">
        <v>1981</v>
      </c>
      <c r="B32" s="100"/>
      <c r="C32" s="173">
        <v>5800</v>
      </c>
      <c r="D32" s="100"/>
      <c r="E32" s="104">
        <v>4579</v>
      </c>
      <c r="F32" s="104"/>
      <c r="G32" s="100"/>
      <c r="H32" s="141">
        <f t="shared" si="2"/>
        <v>10379</v>
      </c>
      <c r="I32" s="163"/>
      <c r="J32" s="160"/>
      <c r="K32" s="100"/>
      <c r="L32" s="104">
        <v>10713.559322033901</v>
      </c>
      <c r="M32" s="104">
        <v>6776</v>
      </c>
      <c r="N32" s="100"/>
      <c r="O32" s="104"/>
      <c r="P32" s="100">
        <v>5036.2550000000001</v>
      </c>
      <c r="Q32" s="143">
        <f t="shared" si="1"/>
        <v>15749.814322033901</v>
      </c>
      <c r="S32" s="100"/>
      <c r="T32" s="104"/>
      <c r="U32" s="104"/>
      <c r="V32" s="100"/>
      <c r="W32" s="104"/>
      <c r="X32" s="100"/>
      <c r="Y32" s="141">
        <f t="shared" si="0"/>
        <v>0</v>
      </c>
      <c r="AA32" s="100"/>
      <c r="AB32" s="104"/>
      <c r="AC32" s="104"/>
      <c r="AD32" s="100"/>
      <c r="AE32" s="104"/>
      <c r="AF32" s="100"/>
      <c r="AG32" s="100"/>
    </row>
    <row r="33" spans="1:33">
      <c r="A33" s="25">
        <v>1982</v>
      </c>
      <c r="B33" s="102"/>
      <c r="C33" s="173">
        <v>11800</v>
      </c>
      <c r="D33" s="102"/>
      <c r="E33" s="104">
        <v>5199</v>
      </c>
      <c r="F33" s="104"/>
      <c r="G33" s="102"/>
      <c r="H33" s="141">
        <f t="shared" si="2"/>
        <v>16999</v>
      </c>
      <c r="I33" s="163"/>
      <c r="J33" s="160"/>
      <c r="K33" s="102"/>
      <c r="L33" s="104">
        <v>14151.694915254237</v>
      </c>
      <c r="M33" s="104">
        <v>8034</v>
      </c>
      <c r="N33" s="102"/>
      <c r="O33" s="104"/>
      <c r="P33" s="102">
        <v>7311.777</v>
      </c>
      <c r="Q33" s="143">
        <f t="shared" si="1"/>
        <v>21463.471915254238</v>
      </c>
      <c r="S33" s="102"/>
      <c r="T33" s="104"/>
      <c r="U33" s="104"/>
      <c r="V33" s="102"/>
      <c r="W33" s="104"/>
      <c r="X33" s="102"/>
      <c r="Y33" s="141">
        <f t="shared" si="0"/>
        <v>0</v>
      </c>
      <c r="AA33" s="102"/>
      <c r="AB33" s="104"/>
      <c r="AC33" s="104"/>
      <c r="AD33" s="102"/>
      <c r="AE33" s="104"/>
      <c r="AF33" s="102"/>
      <c r="AG33" s="100"/>
    </row>
    <row r="34" spans="1:33">
      <c r="A34" s="25">
        <v>1983</v>
      </c>
      <c r="B34" s="100"/>
      <c r="C34" s="104">
        <v>20600</v>
      </c>
      <c r="D34" s="100"/>
      <c r="E34" s="104">
        <v>11009</v>
      </c>
      <c r="F34" s="104"/>
      <c r="G34" s="100"/>
      <c r="H34" s="141">
        <f t="shared" si="2"/>
        <v>31609</v>
      </c>
      <c r="I34" s="163"/>
      <c r="J34" s="160"/>
      <c r="K34" s="100"/>
      <c r="L34" s="104">
        <v>8828.8135593220359</v>
      </c>
      <c r="M34" s="104">
        <v>5056</v>
      </c>
      <c r="N34" s="100"/>
      <c r="O34" s="104"/>
      <c r="P34" s="100">
        <v>6853.652</v>
      </c>
      <c r="Q34" s="143">
        <f t="shared" si="1"/>
        <v>15682.465559322036</v>
      </c>
      <c r="S34" s="100"/>
      <c r="T34" s="104"/>
      <c r="U34" s="104"/>
      <c r="V34" s="100"/>
      <c r="W34" s="104"/>
      <c r="X34" s="100"/>
      <c r="Y34" s="141">
        <f t="shared" si="0"/>
        <v>0</v>
      </c>
      <c r="AA34" s="100"/>
      <c r="AB34" s="104"/>
      <c r="AC34" s="104"/>
      <c r="AD34" s="100"/>
      <c r="AE34" s="104"/>
      <c r="AF34" s="100"/>
      <c r="AG34" s="100"/>
    </row>
    <row r="35" spans="1:33">
      <c r="A35" s="25">
        <v>1984</v>
      </c>
      <c r="B35" s="102"/>
      <c r="C35" s="104">
        <v>34600</v>
      </c>
      <c r="D35" s="102"/>
      <c r="E35" s="104">
        <v>24731</v>
      </c>
      <c r="F35" s="104"/>
      <c r="G35" s="102"/>
      <c r="H35" s="141">
        <f t="shared" si="2"/>
        <v>59331</v>
      </c>
      <c r="I35" s="163"/>
      <c r="J35" s="160"/>
      <c r="K35" s="102"/>
      <c r="L35" s="104">
        <v>8283.0508474576272</v>
      </c>
      <c r="M35" s="104">
        <v>4693</v>
      </c>
      <c r="N35" s="102"/>
      <c r="O35" s="104"/>
      <c r="P35" s="102">
        <v>3998.895</v>
      </c>
      <c r="Q35" s="143">
        <f t="shared" si="1"/>
        <v>12281.945847457628</v>
      </c>
      <c r="S35" s="102"/>
      <c r="T35" s="104"/>
      <c r="U35" s="104"/>
      <c r="V35" s="102"/>
      <c r="W35" s="104"/>
      <c r="X35" s="102"/>
      <c r="Y35" s="141">
        <f t="shared" si="0"/>
        <v>0</v>
      </c>
      <c r="AA35" s="102"/>
      <c r="AB35" s="104"/>
      <c r="AC35" s="104"/>
      <c r="AD35" s="102"/>
      <c r="AE35" s="104"/>
      <c r="AF35" s="102"/>
      <c r="AG35" s="100"/>
    </row>
    <row r="36" spans="1:33">
      <c r="A36" s="25">
        <v>1985</v>
      </c>
      <c r="B36" s="100"/>
      <c r="C36" s="104">
        <v>15500</v>
      </c>
      <c r="D36" s="100"/>
      <c r="E36" s="104">
        <v>5423</v>
      </c>
      <c r="F36" s="104"/>
      <c r="G36" s="100"/>
      <c r="H36" s="141">
        <f t="shared" si="2"/>
        <v>20923</v>
      </c>
      <c r="I36" s="163"/>
      <c r="J36" s="160"/>
      <c r="K36" s="100"/>
      <c r="L36" s="104">
        <v>12246.610169491527</v>
      </c>
      <c r="M36" s="104">
        <v>6544</v>
      </c>
      <c r="N36" s="100"/>
      <c r="O36" s="104"/>
      <c r="P36" s="100">
        <v>6886.3090000000002</v>
      </c>
      <c r="Q36" s="143">
        <f t="shared" si="1"/>
        <v>19132.919169491528</v>
      </c>
      <c r="S36" s="100"/>
      <c r="T36" s="104"/>
      <c r="U36" s="104"/>
      <c r="V36" s="100"/>
      <c r="W36" s="104"/>
      <c r="X36" s="100"/>
      <c r="Y36" s="141">
        <f t="shared" si="0"/>
        <v>0</v>
      </c>
      <c r="AA36" s="100"/>
      <c r="AB36" s="104"/>
      <c r="AC36" s="104"/>
      <c r="AD36" s="100"/>
      <c r="AE36" s="104"/>
      <c r="AF36" s="100"/>
      <c r="AG36" s="100"/>
    </row>
    <row r="37" spans="1:33">
      <c r="A37" s="25">
        <v>1986</v>
      </c>
      <c r="B37" s="102"/>
      <c r="C37" s="104">
        <v>23800</v>
      </c>
      <c r="D37" s="102"/>
      <c r="E37" s="104">
        <v>5076</v>
      </c>
      <c r="F37" s="104"/>
      <c r="G37" s="102"/>
      <c r="H37" s="141">
        <f t="shared" si="2"/>
        <v>28876</v>
      </c>
      <c r="I37" s="163"/>
      <c r="J37" s="160"/>
      <c r="K37" s="102"/>
      <c r="L37" s="104">
        <v>10909.322033898306</v>
      </c>
      <c r="M37" s="104">
        <v>5855</v>
      </c>
      <c r="N37" s="102"/>
      <c r="O37" s="104"/>
      <c r="P37" s="102">
        <v>7004.7879999999996</v>
      </c>
      <c r="Q37" s="143">
        <f t="shared" si="1"/>
        <v>17914.110033898305</v>
      </c>
      <c r="S37" s="102"/>
      <c r="T37" s="104"/>
      <c r="U37" s="104"/>
      <c r="V37" s="102"/>
      <c r="W37" s="104"/>
      <c r="X37" s="102"/>
      <c r="Y37" s="141">
        <f t="shared" si="0"/>
        <v>0</v>
      </c>
      <c r="AA37" s="102"/>
      <c r="AB37" s="104"/>
      <c r="AC37" s="104"/>
      <c r="AD37" s="102"/>
      <c r="AE37" s="104"/>
      <c r="AF37" s="102"/>
      <c r="AG37" s="100"/>
    </row>
    <row r="38" spans="1:33">
      <c r="A38" s="25">
        <v>1987</v>
      </c>
      <c r="B38" s="100"/>
      <c r="C38" s="104">
        <v>20000</v>
      </c>
      <c r="D38" s="100"/>
      <c r="E38" s="104">
        <v>5467</v>
      </c>
      <c r="F38" s="104"/>
      <c r="G38" s="100"/>
      <c r="H38" s="141">
        <f t="shared" si="2"/>
        <v>25467</v>
      </c>
      <c r="I38" s="163"/>
      <c r="J38" s="160"/>
      <c r="K38" s="104">
        <v>1439.8999999999999</v>
      </c>
      <c r="L38" s="104">
        <v>11699.152542372882</v>
      </c>
      <c r="M38" s="104">
        <v>6322</v>
      </c>
      <c r="N38" s="100"/>
      <c r="O38" s="104"/>
      <c r="P38" s="100">
        <v>7705.7150000000001</v>
      </c>
      <c r="Q38" s="143">
        <f t="shared" si="1"/>
        <v>20844.76754237288</v>
      </c>
      <c r="S38" s="104"/>
      <c r="T38" s="104"/>
      <c r="U38" s="104"/>
      <c r="V38" s="100"/>
      <c r="W38" s="104"/>
      <c r="X38" s="100"/>
      <c r="Y38" s="141">
        <f t="shared" si="0"/>
        <v>0</v>
      </c>
      <c r="AA38" s="104"/>
      <c r="AB38" s="104"/>
      <c r="AC38" s="104"/>
      <c r="AD38" s="100"/>
      <c r="AE38" s="104"/>
      <c r="AF38" s="100"/>
      <c r="AG38" s="100"/>
    </row>
    <row r="39" spans="1:33">
      <c r="A39" s="25">
        <v>1988</v>
      </c>
      <c r="B39" s="102"/>
      <c r="C39" s="173">
        <v>19800</v>
      </c>
      <c r="D39" s="102"/>
      <c r="E39" s="104">
        <v>9842</v>
      </c>
      <c r="F39" s="104"/>
      <c r="G39" s="102"/>
      <c r="H39" s="141">
        <f t="shared" si="2"/>
        <v>29642</v>
      </c>
      <c r="I39" s="163"/>
      <c r="J39" s="160"/>
      <c r="K39" s="104">
        <v>1292.5</v>
      </c>
      <c r="L39" s="104">
        <v>10501.694915254237</v>
      </c>
      <c r="M39" s="104">
        <v>6246</v>
      </c>
      <c r="N39" s="102"/>
      <c r="O39" s="104"/>
      <c r="P39" s="102">
        <v>6271.4120000000003</v>
      </c>
      <c r="Q39" s="143">
        <f t="shared" si="1"/>
        <v>18065.606915254237</v>
      </c>
      <c r="S39" s="104"/>
      <c r="T39" s="104"/>
      <c r="U39" s="104"/>
      <c r="V39" s="102"/>
      <c r="W39" s="104"/>
      <c r="X39" s="102"/>
      <c r="Y39" s="141">
        <f t="shared" si="0"/>
        <v>0</v>
      </c>
      <c r="AA39" s="104"/>
      <c r="AB39" s="104"/>
      <c r="AC39" s="104"/>
      <c r="AD39" s="102"/>
      <c r="AE39" s="104"/>
      <c r="AF39" s="102"/>
      <c r="AG39" s="100"/>
    </row>
    <row r="40" spans="1:33">
      <c r="A40" s="25">
        <v>1989</v>
      </c>
      <c r="B40" s="100"/>
      <c r="C40" s="173">
        <v>9525</v>
      </c>
      <c r="D40" s="100"/>
      <c r="E40" s="104">
        <v>9024</v>
      </c>
      <c r="F40" s="104"/>
      <c r="G40" s="100"/>
      <c r="H40" s="141">
        <f t="shared" si="2"/>
        <v>18549</v>
      </c>
      <c r="I40" s="163"/>
      <c r="J40" s="160"/>
      <c r="K40" s="104">
        <v>1286.3000000000002</v>
      </c>
      <c r="L40" s="104">
        <v>8895.7627118644068</v>
      </c>
      <c r="M40" s="104">
        <v>4946</v>
      </c>
      <c r="N40" s="100"/>
      <c r="O40" s="104"/>
      <c r="P40" s="100">
        <v>6983.1809999999996</v>
      </c>
      <c r="Q40" s="143">
        <f t="shared" si="1"/>
        <v>17165.243711864408</v>
      </c>
      <c r="S40" s="104"/>
      <c r="T40" s="104"/>
      <c r="U40" s="104"/>
      <c r="V40" s="100"/>
      <c r="W40" s="104"/>
      <c r="X40" s="100"/>
      <c r="Y40" s="141">
        <f t="shared" si="0"/>
        <v>0</v>
      </c>
      <c r="AA40" s="104"/>
      <c r="AB40" s="104"/>
      <c r="AC40" s="104"/>
      <c r="AD40" s="100"/>
      <c r="AE40" s="104"/>
      <c r="AF40" s="100"/>
      <c r="AG40" s="100"/>
    </row>
    <row r="41" spans="1:33">
      <c r="A41" s="25">
        <v>1990</v>
      </c>
      <c r="B41" s="102"/>
      <c r="C41" s="173">
        <v>15625</v>
      </c>
      <c r="D41" s="102"/>
      <c r="E41" s="104">
        <v>4613</v>
      </c>
      <c r="F41" s="104"/>
      <c r="G41" s="102"/>
      <c r="H41" s="141">
        <f t="shared" si="2"/>
        <v>20238</v>
      </c>
      <c r="I41" s="163"/>
      <c r="J41" s="160"/>
      <c r="K41" s="104">
        <v>581.5</v>
      </c>
      <c r="L41" s="104">
        <v>4005.0847457627124</v>
      </c>
      <c r="M41" s="104">
        <v>2287</v>
      </c>
      <c r="N41" s="102"/>
      <c r="O41" s="104"/>
      <c r="P41" s="102">
        <v>4736.5849999999991</v>
      </c>
      <c r="Q41" s="143">
        <f t="shared" si="1"/>
        <v>9323.1697457627124</v>
      </c>
      <c r="S41" s="104"/>
      <c r="T41" s="104"/>
      <c r="U41" s="104"/>
      <c r="V41" s="102"/>
      <c r="W41" s="104"/>
      <c r="X41" s="102"/>
      <c r="Y41" s="141">
        <f t="shared" si="0"/>
        <v>0</v>
      </c>
      <c r="AA41" s="104"/>
      <c r="AB41" s="104"/>
      <c r="AC41" s="104"/>
      <c r="AD41" s="102"/>
      <c r="AE41" s="104"/>
      <c r="AF41" s="102"/>
      <c r="AG41" s="100"/>
    </row>
    <row r="42" spans="1:33">
      <c r="A42" s="25">
        <v>1991</v>
      </c>
      <c r="B42" s="100"/>
      <c r="C42" s="173">
        <v>29397</v>
      </c>
      <c r="D42" s="100"/>
      <c r="E42" s="104">
        <v>580</v>
      </c>
      <c r="F42" s="104"/>
      <c r="G42" s="100"/>
      <c r="H42" s="141">
        <f t="shared" si="2"/>
        <v>29977</v>
      </c>
      <c r="I42" s="163"/>
      <c r="J42" s="160"/>
      <c r="K42" s="104">
        <v>805.19999999999993</v>
      </c>
      <c r="L42" s="104">
        <v>8950</v>
      </c>
      <c r="M42" s="104">
        <v>4825</v>
      </c>
      <c r="N42" s="100"/>
      <c r="O42" s="104"/>
      <c r="P42" s="100">
        <v>6894.24</v>
      </c>
      <c r="Q42" s="143">
        <f t="shared" si="1"/>
        <v>16649.440000000002</v>
      </c>
      <c r="S42" s="104"/>
      <c r="T42" s="104"/>
      <c r="U42" s="104"/>
      <c r="V42" s="100"/>
      <c r="W42" s="104"/>
      <c r="X42" s="100"/>
      <c r="Y42" s="141">
        <f t="shared" si="0"/>
        <v>0</v>
      </c>
      <c r="AA42" s="104"/>
      <c r="AB42" s="104"/>
      <c r="AC42" s="104"/>
      <c r="AD42" s="100"/>
      <c r="AE42" s="104"/>
      <c r="AF42" s="100"/>
      <c r="AG42" s="100"/>
    </row>
    <row r="43" spans="1:33">
      <c r="A43" s="25">
        <v>1992</v>
      </c>
      <c r="B43" s="102"/>
      <c r="C43" s="173">
        <v>42539</v>
      </c>
      <c r="D43" s="102"/>
      <c r="E43" s="104">
        <v>8256</v>
      </c>
      <c r="F43" s="104"/>
      <c r="G43" s="102"/>
      <c r="H43" s="141">
        <f t="shared" si="2"/>
        <v>50795</v>
      </c>
      <c r="I43" s="163"/>
      <c r="J43" s="160"/>
      <c r="K43" s="104">
        <v>2391.7000000000003</v>
      </c>
      <c r="L43" s="104">
        <v>7708.4745762711873</v>
      </c>
      <c r="M43" s="104">
        <v>4518</v>
      </c>
      <c r="N43" s="102"/>
      <c r="O43" s="104"/>
      <c r="P43" s="102">
        <v>7193.1009999999997</v>
      </c>
      <c r="Q43" s="143">
        <f t="shared" si="1"/>
        <v>17293.275576271186</v>
      </c>
      <c r="S43" s="104"/>
      <c r="T43" s="104"/>
      <c r="U43" s="104"/>
      <c r="V43" s="102"/>
      <c r="W43" s="104"/>
      <c r="X43" s="102"/>
      <c r="Y43" s="141">
        <f t="shared" si="0"/>
        <v>0</v>
      </c>
      <c r="AA43" s="104"/>
      <c r="AB43" s="104"/>
      <c r="AC43" s="104"/>
      <c r="AD43" s="102"/>
      <c r="AE43" s="104"/>
      <c r="AF43" s="102"/>
      <c r="AG43" s="100"/>
    </row>
    <row r="44" spans="1:33">
      <c r="A44" s="25">
        <v>1993</v>
      </c>
      <c r="B44" s="100"/>
      <c r="C44" s="173">
        <v>21695</v>
      </c>
      <c r="D44" s="100"/>
      <c r="E44" s="104">
        <v>2971</v>
      </c>
      <c r="F44" s="104"/>
      <c r="G44" s="100"/>
      <c r="H44" s="141">
        <f t="shared" si="2"/>
        <v>24666</v>
      </c>
      <c r="I44" s="163"/>
      <c r="J44" s="160"/>
      <c r="K44" s="104">
        <v>1452.7999999999997</v>
      </c>
      <c r="L44" s="104">
        <v>9089.8305084745753</v>
      </c>
      <c r="M44" s="104">
        <v>4666</v>
      </c>
      <c r="N44" s="100"/>
      <c r="O44" s="104"/>
      <c r="P44" s="100">
        <v>8500.646999999999</v>
      </c>
      <c r="Q44" s="143">
        <f t="shared" si="1"/>
        <v>19043.277508474574</v>
      </c>
      <c r="S44" s="104"/>
      <c r="T44" s="104"/>
      <c r="U44" s="104"/>
      <c r="V44" s="100"/>
      <c r="W44" s="104"/>
      <c r="X44" s="100"/>
      <c r="Y44" s="141">
        <f t="shared" si="0"/>
        <v>0</v>
      </c>
      <c r="AA44" s="104"/>
      <c r="AB44" s="104"/>
      <c r="AC44" s="104"/>
      <c r="AD44" s="100"/>
      <c r="AE44" s="104"/>
      <c r="AF44" s="100"/>
      <c r="AG44" s="100"/>
    </row>
    <row r="45" spans="1:33">
      <c r="A45" s="25">
        <v>1994</v>
      </c>
      <c r="B45" s="102"/>
      <c r="C45" s="173">
        <v>4583</v>
      </c>
      <c r="D45" s="102"/>
      <c r="E45" s="104">
        <v>285</v>
      </c>
      <c r="F45" s="104"/>
      <c r="G45" s="102"/>
      <c r="H45" s="141">
        <f t="shared" si="2"/>
        <v>4868</v>
      </c>
      <c r="I45" s="163"/>
      <c r="J45" s="160"/>
      <c r="K45" s="104">
        <v>1574.1</v>
      </c>
      <c r="L45" s="104">
        <v>11444.91525423729</v>
      </c>
      <c r="M45" s="104">
        <v>5917</v>
      </c>
      <c r="N45" s="102"/>
      <c r="O45" s="104"/>
      <c r="P45" s="102">
        <v>8764.6939999999995</v>
      </c>
      <c r="Q45" s="143">
        <f t="shared" si="1"/>
        <v>21783.709254237292</v>
      </c>
      <c r="S45" s="104"/>
      <c r="T45" s="104"/>
      <c r="U45" s="104"/>
      <c r="V45" s="102"/>
      <c r="W45" s="104"/>
      <c r="X45" s="102"/>
      <c r="Y45" s="141">
        <f t="shared" si="0"/>
        <v>0</v>
      </c>
      <c r="AA45" s="104"/>
      <c r="AB45" s="104"/>
      <c r="AC45" s="104"/>
      <c r="AD45" s="102"/>
      <c r="AE45" s="104"/>
      <c r="AF45" s="102"/>
      <c r="AG45" s="100"/>
    </row>
    <row r="46" spans="1:33">
      <c r="A46" s="25">
        <v>1995</v>
      </c>
      <c r="B46" s="100"/>
      <c r="C46" s="173">
        <v>11693</v>
      </c>
      <c r="D46" s="100"/>
      <c r="E46" s="104">
        <v>6089</v>
      </c>
      <c r="F46" s="104"/>
      <c r="G46" s="100"/>
      <c r="H46" s="141">
        <f t="shared" si="2"/>
        <v>17782</v>
      </c>
      <c r="I46" s="163"/>
      <c r="J46" s="160"/>
      <c r="K46" s="104">
        <v>1904.8</v>
      </c>
      <c r="L46" s="104">
        <v>8649.1525423728817</v>
      </c>
      <c r="M46" s="104">
        <v>4679</v>
      </c>
      <c r="N46" s="100"/>
      <c r="O46" s="104"/>
      <c r="P46" s="100">
        <v>14599.001</v>
      </c>
      <c r="Q46" s="143">
        <f t="shared" si="1"/>
        <v>25152.953542372881</v>
      </c>
      <c r="S46" s="104"/>
      <c r="T46" s="104"/>
      <c r="U46" s="104"/>
      <c r="V46" s="100"/>
      <c r="W46" s="104"/>
      <c r="X46" s="100"/>
      <c r="Y46" s="141">
        <f t="shared" si="0"/>
        <v>0</v>
      </c>
      <c r="AA46" s="104"/>
      <c r="AB46" s="104"/>
      <c r="AC46" s="104"/>
      <c r="AD46" s="100"/>
      <c r="AE46" s="104"/>
      <c r="AF46" s="100"/>
      <c r="AG46" s="100"/>
    </row>
    <row r="47" spans="1:33">
      <c r="A47" s="25">
        <v>1996</v>
      </c>
      <c r="B47" s="102"/>
      <c r="C47" s="173">
        <v>32874</v>
      </c>
      <c r="D47" s="102"/>
      <c r="E47" s="104">
        <v>5154</v>
      </c>
      <c r="F47" s="104"/>
      <c r="G47" s="102"/>
      <c r="H47" s="141">
        <f t="shared" si="2"/>
        <v>38028</v>
      </c>
      <c r="I47" s="163"/>
      <c r="J47" s="160"/>
      <c r="K47" s="104">
        <v>1983.8000000000002</v>
      </c>
      <c r="L47" s="104">
        <v>11426.560799095365</v>
      </c>
      <c r="M47" s="104">
        <v>5398</v>
      </c>
      <c r="N47" s="102"/>
      <c r="O47" s="104"/>
      <c r="P47" s="102">
        <v>12446.814</v>
      </c>
      <c r="Q47" s="143">
        <f t="shared" si="1"/>
        <v>25857.174799095366</v>
      </c>
      <c r="S47" s="104"/>
      <c r="T47" s="104"/>
      <c r="U47" s="104"/>
      <c r="V47" s="102"/>
      <c r="W47" s="104"/>
      <c r="X47" s="102"/>
      <c r="Y47" s="141">
        <f t="shared" si="0"/>
        <v>0</v>
      </c>
      <c r="AA47" s="104"/>
      <c r="AB47" s="104"/>
      <c r="AC47" s="104"/>
      <c r="AD47" s="102"/>
      <c r="AE47" s="104"/>
      <c r="AF47" s="102"/>
      <c r="AG47" s="100"/>
    </row>
    <row r="48" spans="1:33">
      <c r="A48" s="25">
        <v>1997</v>
      </c>
      <c r="B48" s="100"/>
      <c r="C48" s="173">
        <v>16569</v>
      </c>
      <c r="D48" s="100"/>
      <c r="E48" s="104">
        <v>5761</v>
      </c>
      <c r="F48" s="104"/>
      <c r="G48" s="100"/>
      <c r="H48" s="141">
        <f t="shared" si="2"/>
        <v>22330</v>
      </c>
      <c r="I48" s="163"/>
      <c r="J48" s="160"/>
      <c r="K48" s="104">
        <v>2899.6000000000004</v>
      </c>
      <c r="L48" s="104">
        <v>14618.624694</v>
      </c>
      <c r="M48" s="104">
        <v>7488</v>
      </c>
      <c r="N48" s="100"/>
      <c r="O48" s="104"/>
      <c r="P48" s="100">
        <v>13367</v>
      </c>
      <c r="Q48" s="143">
        <f t="shared" si="1"/>
        <v>30885.224694</v>
      </c>
      <c r="S48" s="104"/>
      <c r="T48" s="104"/>
      <c r="U48" s="104"/>
      <c r="V48" s="100"/>
      <c r="W48" s="104"/>
      <c r="X48" s="100"/>
      <c r="Y48" s="141">
        <f t="shared" si="0"/>
        <v>0</v>
      </c>
      <c r="AA48" s="104"/>
      <c r="AB48" s="104"/>
      <c r="AC48" s="104"/>
      <c r="AD48" s="100"/>
      <c r="AE48" s="104"/>
      <c r="AF48" s="100"/>
      <c r="AG48" s="100"/>
    </row>
    <row r="49" spans="1:33">
      <c r="A49" s="25">
        <v>1998</v>
      </c>
      <c r="B49" s="102"/>
      <c r="C49" s="173">
        <v>15535</v>
      </c>
      <c r="D49" s="102"/>
      <c r="E49" s="104">
        <v>15678</v>
      </c>
      <c r="F49" s="104"/>
      <c r="G49" s="102"/>
      <c r="H49" s="141">
        <f t="shared" si="2"/>
        <v>31213</v>
      </c>
      <c r="I49" s="163"/>
      <c r="J49" s="160"/>
      <c r="K49" s="104">
        <v>2307.2000000000007</v>
      </c>
      <c r="L49" s="104">
        <v>11120.6</v>
      </c>
      <c r="M49" s="104">
        <v>5125</v>
      </c>
      <c r="N49" s="102"/>
      <c r="O49" s="104"/>
      <c r="P49" s="102">
        <v>11995.992</v>
      </c>
      <c r="Q49" s="143">
        <f t="shared" si="1"/>
        <v>25423.792000000001</v>
      </c>
      <c r="S49" s="104"/>
      <c r="T49" s="104"/>
      <c r="U49" s="104"/>
      <c r="V49" s="102"/>
      <c r="W49" s="104"/>
      <c r="X49" s="102"/>
      <c r="Y49" s="141">
        <f t="shared" si="0"/>
        <v>0</v>
      </c>
      <c r="AA49" s="104"/>
      <c r="AB49" s="104"/>
      <c r="AC49" s="104"/>
      <c r="AD49" s="102"/>
      <c r="AE49" s="104"/>
      <c r="AF49" s="102"/>
      <c r="AG49" s="100"/>
    </row>
    <row r="50" spans="1:33">
      <c r="A50" s="25">
        <v>1999</v>
      </c>
      <c r="B50" s="100"/>
      <c r="C50" s="173">
        <v>21311</v>
      </c>
      <c r="D50" s="100"/>
      <c r="E50" s="104">
        <v>16601</v>
      </c>
      <c r="F50" s="104">
        <v>16601</v>
      </c>
      <c r="G50" s="100"/>
      <c r="H50" s="141">
        <f t="shared" si="2"/>
        <v>54513</v>
      </c>
      <c r="I50" s="163"/>
      <c r="J50" s="160"/>
      <c r="K50" s="104">
        <v>2907.8999999999992</v>
      </c>
      <c r="L50" s="104">
        <v>12838.4</v>
      </c>
      <c r="M50" s="104">
        <v>6034</v>
      </c>
      <c r="N50" s="100"/>
      <c r="O50" s="104">
        <v>6851</v>
      </c>
      <c r="P50" s="100">
        <v>14064.246000000001</v>
      </c>
      <c r="Q50" s="143">
        <f t="shared" si="1"/>
        <v>29810.546000000002</v>
      </c>
      <c r="S50" s="104"/>
      <c r="T50" s="104"/>
      <c r="U50" s="104"/>
      <c r="V50" s="100"/>
      <c r="W50" s="104">
        <v>1272</v>
      </c>
      <c r="X50" s="100"/>
      <c r="Y50" s="141">
        <f t="shared" si="0"/>
        <v>1272</v>
      </c>
      <c r="AA50" s="104"/>
      <c r="AB50" s="104"/>
      <c r="AC50" s="104"/>
      <c r="AD50" s="100"/>
      <c r="AE50" s="104"/>
      <c r="AF50" s="100"/>
      <c r="AG50" s="100"/>
    </row>
    <row r="51" spans="1:33">
      <c r="A51" s="25">
        <v>2000</v>
      </c>
      <c r="B51" s="102"/>
      <c r="C51" s="173">
        <v>12177</v>
      </c>
      <c r="D51" s="102"/>
      <c r="E51" s="104">
        <v>11944</v>
      </c>
      <c r="F51" s="104">
        <v>11944</v>
      </c>
      <c r="G51" s="102"/>
      <c r="H51" s="141">
        <f t="shared" si="2"/>
        <v>36065</v>
      </c>
      <c r="I51" s="163"/>
      <c r="J51" s="160"/>
      <c r="K51" s="104">
        <v>2309.7509999999988</v>
      </c>
      <c r="L51" s="104">
        <v>13009</v>
      </c>
      <c r="M51" s="104">
        <v>6185</v>
      </c>
      <c r="N51" s="102"/>
      <c r="O51" s="104">
        <v>6878</v>
      </c>
      <c r="P51" s="102">
        <v>11587.12</v>
      </c>
      <c r="Q51" s="143">
        <f t="shared" si="1"/>
        <v>26905.870999999999</v>
      </c>
      <c r="S51" s="104"/>
      <c r="T51" s="104"/>
      <c r="U51" s="104"/>
      <c r="V51" s="102"/>
      <c r="W51" s="104">
        <v>852</v>
      </c>
      <c r="X51" s="102"/>
      <c r="Y51" s="141">
        <f t="shared" si="0"/>
        <v>852</v>
      </c>
      <c r="AA51" s="104"/>
      <c r="AB51" s="104"/>
      <c r="AC51" s="104"/>
      <c r="AD51" s="102"/>
      <c r="AE51" s="104"/>
      <c r="AF51" s="102"/>
      <c r="AG51" s="100"/>
    </row>
    <row r="52" spans="1:33">
      <c r="A52" s="25">
        <v>2001</v>
      </c>
      <c r="B52" s="100"/>
      <c r="C52" s="173">
        <v>4996</v>
      </c>
      <c r="D52" s="100"/>
      <c r="E52" s="104">
        <v>6643</v>
      </c>
      <c r="F52" s="104">
        <v>6643</v>
      </c>
      <c r="G52" s="100"/>
      <c r="H52" s="141">
        <f t="shared" si="2"/>
        <v>18282</v>
      </c>
      <c r="I52" s="163"/>
      <c r="J52" s="160"/>
      <c r="K52" s="104">
        <v>1795.7490000000005</v>
      </c>
      <c r="L52" s="104">
        <v>9333.1180000000004</v>
      </c>
      <c r="M52" s="104">
        <v>4489</v>
      </c>
      <c r="N52" s="100"/>
      <c r="O52" s="104">
        <v>4919</v>
      </c>
      <c r="P52" s="100">
        <v>14296.563</v>
      </c>
      <c r="Q52" s="143">
        <f t="shared" si="1"/>
        <v>25425.43</v>
      </c>
      <c r="S52" s="104"/>
      <c r="T52" s="104"/>
      <c r="U52" s="104"/>
      <c r="V52" s="100"/>
      <c r="W52" s="104">
        <v>837</v>
      </c>
      <c r="X52" s="100"/>
      <c r="Y52" s="141">
        <f t="shared" si="0"/>
        <v>837</v>
      </c>
      <c r="AA52" s="104"/>
      <c r="AB52" s="104"/>
      <c r="AC52" s="104"/>
      <c r="AD52" s="100"/>
      <c r="AE52" s="104"/>
      <c r="AF52" s="100"/>
      <c r="AG52" s="100"/>
    </row>
    <row r="53" spans="1:33">
      <c r="A53" s="25">
        <v>2002</v>
      </c>
      <c r="B53" s="102"/>
      <c r="C53" s="104">
        <v>7377</v>
      </c>
      <c r="D53" s="102"/>
      <c r="E53" s="104">
        <v>642</v>
      </c>
      <c r="F53" s="104">
        <v>642</v>
      </c>
      <c r="G53" s="102"/>
      <c r="H53" s="141">
        <f t="shared" si="2"/>
        <v>8661</v>
      </c>
      <c r="I53" s="163"/>
      <c r="J53" s="160"/>
      <c r="K53" s="104">
        <v>3195.2920000000013</v>
      </c>
      <c r="L53" s="104">
        <v>12054.401999999998</v>
      </c>
      <c r="M53" s="104">
        <v>6114</v>
      </c>
      <c r="N53" s="102"/>
      <c r="O53" s="104">
        <v>6002</v>
      </c>
      <c r="P53" s="102">
        <v>11461.311</v>
      </c>
      <c r="Q53" s="143">
        <f t="shared" si="1"/>
        <v>26711.004999999997</v>
      </c>
      <c r="S53" s="104"/>
      <c r="T53" s="104"/>
      <c r="U53" s="104"/>
      <c r="V53" s="102"/>
      <c r="W53" s="104">
        <v>644</v>
      </c>
      <c r="X53" s="102"/>
      <c r="Y53" s="141">
        <f t="shared" si="0"/>
        <v>644</v>
      </c>
      <c r="AA53" s="104"/>
      <c r="AB53" s="104"/>
      <c r="AC53" s="104"/>
      <c r="AD53" s="102"/>
      <c r="AE53" s="104"/>
      <c r="AF53" s="102"/>
      <c r="AG53" s="100"/>
    </row>
    <row r="54" spans="1:33">
      <c r="A54" s="25">
        <v>2003</v>
      </c>
      <c r="B54" s="100"/>
      <c r="C54" s="104">
        <v>24561</v>
      </c>
      <c r="D54" s="100"/>
      <c r="E54" s="104">
        <v>3988</v>
      </c>
      <c r="F54" s="104">
        <v>3988</v>
      </c>
      <c r="G54" s="100"/>
      <c r="H54" s="141">
        <f t="shared" si="2"/>
        <v>32537</v>
      </c>
      <c r="I54" s="163"/>
      <c r="J54" s="160"/>
      <c r="K54" s="104">
        <v>3686.5679999999993</v>
      </c>
      <c r="L54" s="104">
        <v>12176.499999999998</v>
      </c>
      <c r="M54" s="104">
        <v>5973</v>
      </c>
      <c r="N54" s="100"/>
      <c r="O54" s="104">
        <v>6036</v>
      </c>
      <c r="P54" s="100">
        <v>15354.958999999999</v>
      </c>
      <c r="Q54" s="143">
        <f t="shared" si="1"/>
        <v>31218.026999999995</v>
      </c>
      <c r="S54" s="104"/>
      <c r="T54" s="104"/>
      <c r="U54" s="104"/>
      <c r="V54" s="100"/>
      <c r="W54" s="104">
        <v>856</v>
      </c>
      <c r="X54" s="100"/>
      <c r="Y54" s="141">
        <f t="shared" si="0"/>
        <v>856</v>
      </c>
      <c r="AA54" s="104"/>
      <c r="AB54" s="104"/>
      <c r="AC54" s="104"/>
      <c r="AD54" s="100"/>
      <c r="AE54" s="104"/>
      <c r="AF54" s="100"/>
      <c r="AG54" s="100"/>
    </row>
    <row r="55" spans="1:33">
      <c r="A55" s="25">
        <v>2004</v>
      </c>
      <c r="B55" s="102"/>
      <c r="C55" s="173">
        <v>12473</v>
      </c>
      <c r="D55" s="102"/>
      <c r="E55" s="104">
        <v>2669</v>
      </c>
      <c r="F55" s="104">
        <v>2669</v>
      </c>
      <c r="G55" s="102"/>
      <c r="H55" s="141">
        <f t="shared" si="2"/>
        <v>17811</v>
      </c>
      <c r="I55" s="163"/>
      <c r="J55" s="160"/>
      <c r="K55" s="104">
        <v>3319.0170100000009</v>
      </c>
      <c r="L55" s="104">
        <v>14601.563000000002</v>
      </c>
      <c r="M55" s="104">
        <v>7349.8</v>
      </c>
      <c r="N55" s="102"/>
      <c r="O55" s="104">
        <v>7144</v>
      </c>
      <c r="P55" s="102">
        <v>14312.624000000002</v>
      </c>
      <c r="Q55" s="143">
        <f t="shared" si="1"/>
        <v>32233.204010000001</v>
      </c>
      <c r="S55" s="104"/>
      <c r="T55" s="104"/>
      <c r="U55" s="104"/>
      <c r="V55" s="102"/>
      <c r="W55" s="104">
        <v>775</v>
      </c>
      <c r="X55" s="102"/>
      <c r="Y55" s="141">
        <f t="shared" si="0"/>
        <v>775</v>
      </c>
      <c r="AA55" s="104"/>
      <c r="AB55" s="104"/>
      <c r="AC55" s="104"/>
      <c r="AD55" s="102"/>
      <c r="AE55" s="104"/>
      <c r="AF55" s="102"/>
      <c r="AG55" s="100"/>
    </row>
    <row r="56" spans="1:33">
      <c r="A56" s="25">
        <v>2005</v>
      </c>
      <c r="B56" s="100"/>
      <c r="C56" s="173">
        <v>5500</v>
      </c>
      <c r="D56" s="100"/>
      <c r="E56" s="113">
        <v>3792</v>
      </c>
      <c r="F56" s="104">
        <v>3952</v>
      </c>
      <c r="G56" s="100"/>
      <c r="H56" s="141">
        <f t="shared" si="2"/>
        <v>13244</v>
      </c>
      <c r="I56" s="163"/>
      <c r="J56" s="160"/>
      <c r="K56" s="104">
        <v>4187.6396506451601</v>
      </c>
      <c r="L56" s="104">
        <v>16837.671000000002</v>
      </c>
      <c r="M56" s="104">
        <v>7820</v>
      </c>
      <c r="N56" s="100"/>
      <c r="O56" s="104">
        <v>8852</v>
      </c>
      <c r="P56" s="100">
        <v>16141.646000000002</v>
      </c>
      <c r="Q56" s="143">
        <f t="shared" si="1"/>
        <v>37166.956650645167</v>
      </c>
      <c r="S56" s="104"/>
      <c r="T56" s="104"/>
      <c r="U56" s="104"/>
      <c r="V56" s="100"/>
      <c r="W56" s="104">
        <v>961</v>
      </c>
      <c r="X56" s="100"/>
      <c r="Y56" s="141">
        <f t="shared" si="0"/>
        <v>961</v>
      </c>
      <c r="AA56" s="104"/>
      <c r="AB56" s="104"/>
      <c r="AC56" s="104"/>
      <c r="AD56" s="100"/>
      <c r="AE56" s="104"/>
      <c r="AF56" s="100"/>
      <c r="AG56" s="100"/>
    </row>
    <row r="57" spans="1:33">
      <c r="A57" s="25">
        <v>2006</v>
      </c>
      <c r="B57" s="102"/>
      <c r="C57" s="104">
        <v>0</v>
      </c>
      <c r="D57" s="102"/>
      <c r="E57" s="113">
        <v>3367</v>
      </c>
      <c r="F57" s="104">
        <v>3670</v>
      </c>
      <c r="G57" s="102"/>
      <c r="H57" s="141">
        <f t="shared" si="2"/>
        <v>7037</v>
      </c>
      <c r="I57" s="164"/>
      <c r="J57" s="160"/>
      <c r="K57" s="104">
        <v>4202.0819999999994</v>
      </c>
      <c r="L57" s="104">
        <v>14329.657999999999</v>
      </c>
      <c r="M57" s="104">
        <v>7100.4</v>
      </c>
      <c r="N57" s="102"/>
      <c r="O57" s="104">
        <v>7116</v>
      </c>
      <c r="P57" s="102">
        <v>15512.93</v>
      </c>
      <c r="Q57" s="143">
        <f t="shared" si="1"/>
        <v>34044.67</v>
      </c>
      <c r="S57" s="104"/>
      <c r="T57" s="104"/>
      <c r="U57" s="104"/>
      <c r="V57" s="102"/>
      <c r="W57" s="104">
        <v>300</v>
      </c>
      <c r="X57" s="102"/>
      <c r="Y57" s="141">
        <f t="shared" si="0"/>
        <v>300</v>
      </c>
      <c r="AA57" s="104"/>
      <c r="AB57" s="104"/>
      <c r="AC57" s="104"/>
      <c r="AD57" s="102"/>
      <c r="AE57" s="104"/>
      <c r="AF57" s="102"/>
      <c r="AG57" s="100"/>
    </row>
    <row r="58" spans="1:33">
      <c r="A58" s="25">
        <v>2007</v>
      </c>
      <c r="B58" s="100"/>
      <c r="C58" s="173">
        <v>4700</v>
      </c>
      <c r="D58" s="100"/>
      <c r="E58" s="113">
        <v>5837</v>
      </c>
      <c r="F58" s="104">
        <v>5838</v>
      </c>
      <c r="G58" s="100"/>
      <c r="H58" s="141">
        <f t="shared" si="2"/>
        <v>16375</v>
      </c>
      <c r="I58" s="164"/>
      <c r="J58" s="160"/>
      <c r="K58" s="104">
        <v>3966.7070000000008</v>
      </c>
      <c r="L58" s="104">
        <v>12147.340999999997</v>
      </c>
      <c r="M58" s="104">
        <v>6075</v>
      </c>
      <c r="N58" s="100"/>
      <c r="O58" s="104">
        <v>5985</v>
      </c>
      <c r="P58" s="100">
        <v>16109.922</v>
      </c>
      <c r="Q58" s="143">
        <f t="shared" si="1"/>
        <v>32223.969999999998</v>
      </c>
      <c r="S58" s="104"/>
      <c r="T58" s="104"/>
      <c r="U58" s="104"/>
      <c r="V58" s="100"/>
      <c r="W58" s="104">
        <v>480</v>
      </c>
      <c r="X58" s="100"/>
      <c r="Y58" s="141">
        <f t="shared" si="0"/>
        <v>480</v>
      </c>
      <c r="AA58" s="104"/>
      <c r="AB58" s="104"/>
      <c r="AC58" s="104"/>
      <c r="AD58" s="100"/>
      <c r="AE58" s="104"/>
      <c r="AF58" s="100"/>
      <c r="AG58" s="100"/>
    </row>
    <row r="59" spans="1:33">
      <c r="A59" s="25">
        <v>2008</v>
      </c>
      <c r="B59" s="102"/>
      <c r="C59" s="173">
        <v>2284.962</v>
      </c>
      <c r="D59" s="102"/>
      <c r="E59" s="104">
        <v>3817</v>
      </c>
      <c r="F59" s="104">
        <v>3817</v>
      </c>
      <c r="G59" s="102"/>
      <c r="H59" s="142">
        <f t="shared" si="2"/>
        <v>9918.9619999999995</v>
      </c>
      <c r="I59" s="164"/>
      <c r="J59" s="160"/>
      <c r="K59" s="104">
        <v>3378.8510000000006</v>
      </c>
      <c r="L59" s="104">
        <v>12980.51</v>
      </c>
      <c r="M59" s="104">
        <v>6588</v>
      </c>
      <c r="N59" s="102"/>
      <c r="O59" s="104">
        <v>6416</v>
      </c>
      <c r="P59" s="102">
        <v>14548.478999999999</v>
      </c>
      <c r="Q59" s="143">
        <f t="shared" si="1"/>
        <v>30907.84</v>
      </c>
      <c r="S59" s="104"/>
      <c r="T59" s="104"/>
      <c r="U59" s="104"/>
      <c r="V59" s="102"/>
      <c r="W59" s="104">
        <v>955</v>
      </c>
      <c r="X59" s="102"/>
      <c r="Y59" s="141">
        <f t="shared" si="0"/>
        <v>955</v>
      </c>
      <c r="AA59" s="104"/>
      <c r="AB59" s="104"/>
      <c r="AC59" s="104"/>
      <c r="AD59" s="102"/>
      <c r="AE59" s="104"/>
      <c r="AF59" s="102"/>
      <c r="AG59" s="100"/>
    </row>
    <row r="60" spans="1:33">
      <c r="A60" s="25">
        <v>2009</v>
      </c>
      <c r="B60" s="100"/>
      <c r="C60" s="173">
        <v>3488.806</v>
      </c>
      <c r="D60" s="100"/>
      <c r="E60" s="104">
        <v>744</v>
      </c>
      <c r="F60" s="104">
        <v>744</v>
      </c>
      <c r="G60" s="100"/>
      <c r="H60" s="142">
        <f t="shared" si="2"/>
        <v>4976.8060000000005</v>
      </c>
      <c r="I60" s="164"/>
      <c r="J60" s="160"/>
      <c r="K60" s="104">
        <v>3091.9100000000008</v>
      </c>
      <c r="L60" s="104">
        <v>12566.78</v>
      </c>
      <c r="M60" s="104">
        <v>5914</v>
      </c>
      <c r="N60" s="100"/>
      <c r="O60" s="104">
        <v>6656</v>
      </c>
      <c r="P60" s="100">
        <v>15512</v>
      </c>
      <c r="Q60" s="143">
        <f t="shared" si="1"/>
        <v>31170.690000000002</v>
      </c>
      <c r="S60" s="104"/>
      <c r="T60" s="104"/>
      <c r="U60" s="104"/>
      <c r="V60" s="100"/>
      <c r="W60" s="104">
        <v>761</v>
      </c>
      <c r="X60" s="100"/>
      <c r="Y60" s="141">
        <f t="shared" si="0"/>
        <v>761</v>
      </c>
      <c r="AA60" s="104"/>
      <c r="AB60" s="104"/>
      <c r="AC60" s="104"/>
      <c r="AD60" s="100"/>
      <c r="AE60" s="104"/>
      <c r="AF60" s="100"/>
      <c r="AG60" s="100"/>
    </row>
    <row r="61" spans="1:33">
      <c r="A61" s="25">
        <v>2010</v>
      </c>
      <c r="B61" s="102"/>
      <c r="C61" s="173">
        <v>1665</v>
      </c>
      <c r="D61" s="102"/>
      <c r="E61" s="104">
        <v>3395</v>
      </c>
      <c r="F61" s="104">
        <v>3395</v>
      </c>
      <c r="G61" s="102"/>
      <c r="H61" s="141">
        <f t="shared" si="2"/>
        <v>8455</v>
      </c>
      <c r="I61" s="164"/>
      <c r="J61" s="160"/>
      <c r="K61" s="104">
        <v>3139.2530000000002</v>
      </c>
      <c r="L61" s="104">
        <v>13445.069000000001</v>
      </c>
      <c r="M61" s="104">
        <v>6621.4560000000001</v>
      </c>
      <c r="N61" s="102"/>
      <c r="O61" s="104">
        <v>6853</v>
      </c>
      <c r="P61" s="102">
        <v>16704.810000000001</v>
      </c>
      <c r="Q61" s="143">
        <f t="shared" si="1"/>
        <v>33289.131999999998</v>
      </c>
      <c r="S61" s="104"/>
      <c r="T61" s="104"/>
      <c r="U61" s="104"/>
      <c r="V61" s="102"/>
      <c r="W61" s="104">
        <v>693</v>
      </c>
      <c r="X61" s="102"/>
      <c r="Y61" s="141">
        <f t="shared" si="0"/>
        <v>693</v>
      </c>
      <c r="AA61" s="104"/>
      <c r="AB61" s="104"/>
      <c r="AC61" s="104"/>
      <c r="AD61" s="102"/>
      <c r="AE61" s="104"/>
      <c r="AF61" s="102"/>
      <c r="AG61" s="100"/>
    </row>
    <row r="62" spans="1:33">
      <c r="A62" s="25">
        <v>2011</v>
      </c>
      <c r="B62" s="100"/>
      <c r="C62" s="173">
        <v>13672</v>
      </c>
      <c r="D62" s="100"/>
      <c r="E62" s="104">
        <v>10250</v>
      </c>
      <c r="F62" s="104">
        <v>10250</v>
      </c>
      <c r="G62" s="100"/>
      <c r="H62" s="141">
        <f t="shared" si="2"/>
        <v>34172</v>
      </c>
      <c r="I62" s="164"/>
      <c r="J62" s="160"/>
      <c r="K62" s="104">
        <v>3005.3800200000001</v>
      </c>
      <c r="L62" s="104">
        <v>13139</v>
      </c>
      <c r="M62" s="104">
        <v>6419.4830000000002</v>
      </c>
      <c r="N62" s="100"/>
      <c r="O62" s="104">
        <v>6746</v>
      </c>
      <c r="P62" s="100">
        <v>16005.326000000001</v>
      </c>
      <c r="Q62" s="143">
        <f t="shared" si="1"/>
        <v>32149.706020000001</v>
      </c>
      <c r="S62" s="104"/>
      <c r="T62" s="104"/>
      <c r="U62" s="104"/>
      <c r="V62" s="100"/>
      <c r="W62" s="104">
        <v>259</v>
      </c>
      <c r="X62" s="100"/>
      <c r="Y62" s="141">
        <f t="shared" si="0"/>
        <v>259</v>
      </c>
      <c r="AA62" s="104"/>
      <c r="AB62" s="104"/>
      <c r="AC62" s="104"/>
      <c r="AD62" s="100"/>
      <c r="AE62" s="104"/>
      <c r="AF62" s="100"/>
      <c r="AG62" s="100"/>
    </row>
    <row r="63" spans="1:33">
      <c r="A63" s="25">
        <v>2012</v>
      </c>
      <c r="B63" s="102"/>
      <c r="C63" s="173">
        <v>4925</v>
      </c>
      <c r="D63" s="102"/>
      <c r="E63" s="113">
        <v>2080</v>
      </c>
      <c r="F63" s="104">
        <v>2114</v>
      </c>
      <c r="G63" s="102"/>
      <c r="H63" s="141">
        <f t="shared" si="2"/>
        <v>9119</v>
      </c>
      <c r="I63" s="164"/>
      <c r="J63" s="160"/>
      <c r="K63" s="104">
        <v>3139.4889999999996</v>
      </c>
      <c r="L63" s="104">
        <v>12556.613000000001</v>
      </c>
      <c r="M63" s="104">
        <v>6359</v>
      </c>
      <c r="N63" s="102"/>
      <c r="O63" s="104">
        <v>6217</v>
      </c>
      <c r="P63" s="102">
        <v>14649.505999999999</v>
      </c>
      <c r="Q63" s="143">
        <f t="shared" si="1"/>
        <v>30345.608</v>
      </c>
      <c r="S63" s="104"/>
      <c r="T63" s="104"/>
      <c r="U63" s="104"/>
      <c r="V63" s="102"/>
      <c r="W63" s="104">
        <v>351</v>
      </c>
      <c r="X63" s="102"/>
      <c r="Y63" s="141">
        <f t="shared" si="0"/>
        <v>351</v>
      </c>
      <c r="AA63" s="104"/>
      <c r="AB63" s="104"/>
      <c r="AC63" s="104"/>
      <c r="AD63" s="102"/>
      <c r="AE63" s="104"/>
      <c r="AF63" s="102"/>
      <c r="AG63" s="100"/>
    </row>
    <row r="64" spans="1:33">
      <c r="A64" s="25">
        <v>2013</v>
      </c>
      <c r="B64" s="100"/>
      <c r="C64" s="173">
        <v>3192</v>
      </c>
      <c r="D64" s="100"/>
      <c r="E64" s="104">
        <v>1193</v>
      </c>
      <c r="F64" s="104">
        <v>1193</v>
      </c>
      <c r="G64" s="100"/>
      <c r="H64" s="141">
        <f t="shared" si="2"/>
        <v>5578</v>
      </c>
      <c r="I64" s="164"/>
      <c r="J64" s="160"/>
      <c r="K64" s="104">
        <v>2822.7745000000004</v>
      </c>
      <c r="L64" s="104">
        <v>12315.665999999999</v>
      </c>
      <c r="M64" s="104">
        <v>6101</v>
      </c>
      <c r="N64" s="100"/>
      <c r="O64" s="104">
        <v>6276</v>
      </c>
      <c r="P64" s="100">
        <v>17392.983999999997</v>
      </c>
      <c r="Q64" s="143">
        <f t="shared" si="1"/>
        <v>32531.424499999997</v>
      </c>
      <c r="S64" s="104"/>
      <c r="T64" s="104"/>
      <c r="U64" s="104"/>
      <c r="V64" s="100"/>
      <c r="W64" s="104">
        <v>295</v>
      </c>
      <c r="X64" s="100"/>
      <c r="Y64" s="141">
        <f t="shared" si="0"/>
        <v>295</v>
      </c>
      <c r="AA64" s="104"/>
      <c r="AB64" s="104"/>
      <c r="AC64" s="104"/>
      <c r="AD64" s="100"/>
      <c r="AE64" s="104"/>
      <c r="AF64" s="100"/>
      <c r="AG64" s="100"/>
    </row>
    <row r="65" spans="1:33">
      <c r="A65" s="25">
        <v>2014</v>
      </c>
      <c r="B65" s="102"/>
      <c r="C65" s="173">
        <v>5333</v>
      </c>
      <c r="D65" s="102"/>
      <c r="E65" s="113">
        <v>3488</v>
      </c>
      <c r="F65" s="104">
        <v>1731</v>
      </c>
      <c r="G65" s="102"/>
      <c r="H65" s="141">
        <f t="shared" si="2"/>
        <v>10552</v>
      </c>
      <c r="I65" s="164"/>
      <c r="J65" s="160"/>
      <c r="K65" s="104">
        <v>3101.3719999999998</v>
      </c>
      <c r="L65" s="104">
        <v>12355.416000000001</v>
      </c>
      <c r="M65" s="104">
        <v>6084</v>
      </c>
      <c r="N65" s="102"/>
      <c r="O65" s="104">
        <v>6376</v>
      </c>
      <c r="P65" s="102">
        <v>20402.398000000001</v>
      </c>
      <c r="Q65" s="143">
        <f t="shared" si="1"/>
        <v>35859.186000000002</v>
      </c>
      <c r="S65" s="104"/>
      <c r="T65" s="104"/>
      <c r="U65" s="104"/>
      <c r="V65" s="102"/>
      <c r="W65" s="104">
        <v>258</v>
      </c>
      <c r="X65" s="102"/>
      <c r="Y65" s="141">
        <f t="shared" si="0"/>
        <v>258</v>
      </c>
      <c r="AA65" s="104"/>
      <c r="AB65" s="104"/>
      <c r="AC65" s="104"/>
      <c r="AD65" s="102"/>
      <c r="AE65" s="104"/>
      <c r="AF65" s="102"/>
      <c r="AG65" s="100"/>
    </row>
    <row r="66" spans="1:33">
      <c r="A66" s="25">
        <v>2015</v>
      </c>
      <c r="B66" s="100"/>
      <c r="C66" s="173">
        <v>8114</v>
      </c>
      <c r="D66" s="100"/>
      <c r="E66" s="104">
        <v>6100</v>
      </c>
      <c r="F66" s="104">
        <v>3983</v>
      </c>
      <c r="G66" s="100"/>
      <c r="H66" s="141">
        <f t="shared" si="2"/>
        <v>18197</v>
      </c>
      <c r="I66" s="164"/>
      <c r="J66" s="160"/>
      <c r="K66" s="100"/>
      <c r="L66" s="102"/>
      <c r="M66" s="104">
        <v>4905</v>
      </c>
      <c r="N66" s="100"/>
      <c r="O66" s="104">
        <v>5532</v>
      </c>
      <c r="P66" s="100"/>
      <c r="Q66" s="143">
        <f t="shared" si="1"/>
        <v>0</v>
      </c>
      <c r="S66" s="100"/>
      <c r="T66" s="102"/>
      <c r="U66" s="104"/>
      <c r="V66" s="100"/>
      <c r="W66" s="104">
        <v>438</v>
      </c>
      <c r="X66" s="100"/>
      <c r="Y66" s="141">
        <f t="shared" si="0"/>
        <v>438</v>
      </c>
      <c r="AA66" s="100"/>
      <c r="AB66" s="102"/>
      <c r="AC66" s="104"/>
      <c r="AD66" s="100"/>
      <c r="AE66" s="104"/>
      <c r="AF66" s="100"/>
      <c r="AG66" s="100"/>
    </row>
    <row r="67" spans="1:33">
      <c r="A67" s="25">
        <v>2016</v>
      </c>
      <c r="B67" s="102"/>
      <c r="C67" s="161">
        <v>20100</v>
      </c>
      <c r="D67" s="102"/>
      <c r="E67" s="104">
        <v>20100</v>
      </c>
      <c r="F67" s="104">
        <v>2127</v>
      </c>
      <c r="G67" s="102"/>
      <c r="H67" s="141">
        <f t="shared" si="2"/>
        <v>42327</v>
      </c>
      <c r="I67" s="164"/>
      <c r="J67" s="160"/>
      <c r="K67" s="102"/>
      <c r="L67" s="102"/>
      <c r="M67" s="104">
        <v>2530</v>
      </c>
      <c r="N67" s="102"/>
      <c r="O67" s="104">
        <v>3398</v>
      </c>
      <c r="P67" s="102"/>
      <c r="Q67" s="143">
        <f t="shared" si="1"/>
        <v>0</v>
      </c>
      <c r="S67" s="102"/>
      <c r="T67" s="102"/>
      <c r="U67" s="104"/>
      <c r="V67" s="102"/>
      <c r="W67" s="104">
        <v>1</v>
      </c>
      <c r="X67" s="102"/>
      <c r="Y67" s="141">
        <f t="shared" si="0"/>
        <v>1</v>
      </c>
      <c r="AA67" s="102"/>
      <c r="AB67" s="102"/>
      <c r="AC67" s="104"/>
      <c r="AD67" s="102"/>
      <c r="AE67" s="104"/>
      <c r="AF67" s="102"/>
      <c r="AG67" s="100"/>
    </row>
    <row r="68" spans="1:33">
      <c r="A68" s="25">
        <v>2017</v>
      </c>
      <c r="B68" s="100"/>
      <c r="C68" s="161">
        <v>14400</v>
      </c>
      <c r="D68" s="100"/>
      <c r="E68" s="104">
        <v>14400</v>
      </c>
      <c r="F68" s="147">
        <v>3817</v>
      </c>
      <c r="G68" s="100"/>
      <c r="H68" s="141">
        <f t="shared" si="2"/>
        <v>32617</v>
      </c>
      <c r="I68" s="164"/>
      <c r="J68" s="160"/>
      <c r="K68" s="100"/>
      <c r="L68" s="102"/>
      <c r="M68" s="104">
        <v>3087</v>
      </c>
      <c r="N68" s="100"/>
      <c r="O68" s="147">
        <v>3703</v>
      </c>
      <c r="P68" s="100"/>
      <c r="Q68" s="143">
        <f t="shared" si="1"/>
        <v>0</v>
      </c>
      <c r="S68" s="100"/>
      <c r="T68" s="102"/>
      <c r="U68" s="104"/>
      <c r="V68" s="100"/>
      <c r="W68" s="101">
        <v>0</v>
      </c>
      <c r="X68" s="100"/>
      <c r="Y68" s="141">
        <f t="shared" si="0"/>
        <v>0</v>
      </c>
      <c r="AA68" s="100"/>
      <c r="AB68" s="102"/>
      <c r="AC68" s="104"/>
      <c r="AD68" s="100"/>
      <c r="AE68" s="101"/>
      <c r="AF68" s="100"/>
      <c r="AG68" s="100"/>
    </row>
    <row r="69" spans="1:33">
      <c r="A69" s="25">
        <v>2018</v>
      </c>
      <c r="B69" s="102"/>
      <c r="C69" s="161">
        <v>13900</v>
      </c>
      <c r="D69" s="102"/>
      <c r="E69" s="104">
        <v>13900</v>
      </c>
      <c r="F69" s="147">
        <v>2034</v>
      </c>
      <c r="G69" s="102"/>
      <c r="H69" s="141">
        <f t="shared" si="2"/>
        <v>29834</v>
      </c>
      <c r="I69" s="164"/>
      <c r="J69" s="160"/>
      <c r="K69" s="102"/>
      <c r="L69" s="102"/>
      <c r="M69" s="104">
        <v>6937</v>
      </c>
      <c r="N69" s="102"/>
      <c r="O69" s="147">
        <v>7151</v>
      </c>
      <c r="P69" s="102"/>
      <c r="Q69" s="143">
        <f t="shared" si="1"/>
        <v>0</v>
      </c>
      <c r="S69" s="102"/>
      <c r="T69" s="102"/>
      <c r="U69" s="104"/>
      <c r="V69" s="102"/>
      <c r="W69" s="101">
        <v>0</v>
      </c>
      <c r="X69" s="102"/>
      <c r="Y69" s="141">
        <f t="shared" si="0"/>
        <v>0</v>
      </c>
      <c r="AA69" s="102"/>
      <c r="AB69" s="102"/>
      <c r="AC69" s="104"/>
      <c r="AD69" s="102"/>
      <c r="AE69" s="101"/>
      <c r="AF69" s="102"/>
      <c r="AG69" s="100"/>
    </row>
    <row r="70" spans="1:33">
      <c r="A70" s="25">
        <v>2019</v>
      </c>
      <c r="B70" s="100"/>
      <c r="C70" s="161">
        <v>19500</v>
      </c>
      <c r="D70" s="100"/>
      <c r="E70" s="104">
        <v>19500</v>
      </c>
      <c r="F70" s="147"/>
      <c r="G70" s="100"/>
      <c r="H70" s="141">
        <f t="shared" si="2"/>
        <v>39000</v>
      </c>
      <c r="I70" s="164"/>
      <c r="J70" s="160"/>
      <c r="K70" s="100"/>
      <c r="L70" s="102"/>
      <c r="M70" s="104">
        <v>3560</v>
      </c>
      <c r="N70" s="100"/>
      <c r="O70" s="145"/>
      <c r="P70" s="100"/>
      <c r="Q70" s="143">
        <f t="shared" si="1"/>
        <v>0</v>
      </c>
      <c r="S70" s="100"/>
      <c r="T70" s="102"/>
      <c r="U70" s="104"/>
      <c r="V70" s="100"/>
      <c r="W70" s="101"/>
      <c r="X70" s="100"/>
      <c r="Y70" s="141">
        <f t="shared" si="0"/>
        <v>0</v>
      </c>
      <c r="AA70" s="100"/>
      <c r="AB70" s="102"/>
      <c r="AC70" s="104"/>
      <c r="AD70" s="100"/>
      <c r="AE70" s="101"/>
      <c r="AF70" s="100"/>
      <c r="AG70" s="100"/>
    </row>
    <row r="71" spans="1:33">
      <c r="A71" s="25">
        <v>2020</v>
      </c>
      <c r="B71" s="102"/>
      <c r="C71" s="104"/>
      <c r="D71" s="102"/>
      <c r="E71" s="146"/>
      <c r="F71" s="147"/>
      <c r="G71" s="102"/>
      <c r="H71" s="141">
        <f t="shared" si="2"/>
        <v>0</v>
      </c>
      <c r="I71" s="165"/>
      <c r="J71" s="160"/>
      <c r="K71" s="102"/>
      <c r="L71" s="102"/>
      <c r="M71" s="104"/>
      <c r="N71" s="102"/>
      <c r="O71" s="101"/>
      <c r="P71" s="102"/>
      <c r="Q71" s="143">
        <f t="shared" si="1"/>
        <v>0</v>
      </c>
      <c r="S71" s="102"/>
      <c r="T71" s="102"/>
      <c r="U71" s="104"/>
      <c r="V71" s="102"/>
      <c r="W71" s="101"/>
      <c r="X71" s="102"/>
      <c r="Y71" s="141">
        <f t="shared" si="0"/>
        <v>0</v>
      </c>
      <c r="AA71" s="102"/>
      <c r="AB71" s="102"/>
      <c r="AC71" s="104"/>
      <c r="AD71" s="102"/>
      <c r="AE71" s="101"/>
      <c r="AF71" s="102"/>
      <c r="AG71" s="100"/>
    </row>
    <row r="72" spans="1:33">
      <c r="E72" s="144"/>
      <c r="J72" s="157"/>
      <c r="K72" t="s">
        <v>615</v>
      </c>
    </row>
    <row r="73" spans="1:33">
      <c r="C73" s="144" t="s">
        <v>696</v>
      </c>
    </row>
    <row r="74" spans="1:33">
      <c r="K74" s="172" t="s">
        <v>698</v>
      </c>
    </row>
  </sheetData>
  <mergeCells count="7">
    <mergeCell ref="AA6:AF6"/>
    <mergeCell ref="AA5:AG5"/>
    <mergeCell ref="A5:H5"/>
    <mergeCell ref="B6:H6"/>
    <mergeCell ref="K6:P6"/>
    <mergeCell ref="K5:Q5"/>
    <mergeCell ref="S5:Y5"/>
  </mergeCells>
  <phoneticPr fontId="19"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70"/>
  <sheetViews>
    <sheetView workbookViewId="0">
      <selection activeCell="M24" sqref="M24"/>
    </sheetView>
  </sheetViews>
  <sheetFormatPr defaultColWidth="9.140625" defaultRowHeight="15"/>
  <cols>
    <col min="1" max="1" width="10.42578125" style="106" customWidth="1"/>
    <col min="2" max="2" width="13.85546875" customWidth="1"/>
    <col min="3" max="3" width="11.5703125" customWidth="1"/>
    <col min="4" max="4" width="23.42578125" customWidth="1"/>
  </cols>
  <sheetData>
    <row r="1" spans="1:9">
      <c r="A1" s="82" t="s">
        <v>177</v>
      </c>
    </row>
    <row r="2" spans="1:9">
      <c r="A2" s="105" t="s">
        <v>178</v>
      </c>
      <c r="F2" s="29" t="s">
        <v>179</v>
      </c>
    </row>
    <row r="3" spans="1:9">
      <c r="I3" t="s">
        <v>180</v>
      </c>
    </row>
    <row r="4" spans="1:9">
      <c r="B4" s="29" t="s">
        <v>181</v>
      </c>
      <c r="C4" s="29" t="s">
        <v>182</v>
      </c>
      <c r="D4" s="29" t="s">
        <v>183</v>
      </c>
      <c r="E4" s="29"/>
      <c r="F4" s="107" t="s">
        <v>106</v>
      </c>
      <c r="G4" s="107">
        <f>COUNTIF($A$5:$A$1270,F4)</f>
        <v>200</v>
      </c>
      <c r="H4" s="108">
        <f>G4/G$9*100</f>
        <v>47.393364928909953</v>
      </c>
      <c r="I4" s="108">
        <f>H4</f>
        <v>47.393364928909953</v>
      </c>
    </row>
    <row r="5" spans="1:9">
      <c r="A5" s="106" t="s">
        <v>184</v>
      </c>
      <c r="B5" t="str">
        <f ca="1">OFFSET($A$3,(ROW(A1)*3)-1,0)</f>
        <v>ACC-001</v>
      </c>
      <c r="C5" t="str">
        <f t="shared" ref="C5:C68" ca="1" si="0">OFFSET($A$1,(ROW(A2)*3)-1,0)</f>
        <v>D</v>
      </c>
      <c r="D5" t="s">
        <v>185</v>
      </c>
      <c r="F5" s="107" t="s">
        <v>175</v>
      </c>
      <c r="G5" s="107">
        <f t="shared" ref="G5:G6" si="1">COUNTIF($A$5:$A$1270,F5)</f>
        <v>110</v>
      </c>
      <c r="H5" s="108">
        <f>G5/G$9*100</f>
        <v>26.066350710900476</v>
      </c>
      <c r="I5" s="108">
        <f>190/G9*100</f>
        <v>45.023696682464454</v>
      </c>
    </row>
    <row r="6" spans="1:9">
      <c r="A6" s="106" t="s">
        <v>175</v>
      </c>
      <c r="B6" t="str">
        <f ca="1">OFFSET($A$3,(ROW(A2)*3)-1,0)</f>
        <v>ACC-002</v>
      </c>
      <c r="C6" t="str">
        <f t="shared" ca="1" si="0"/>
        <v>D</v>
      </c>
      <c r="D6" t="str">
        <f t="shared" ref="D6:D69" ca="1" si="2">OFFSET($A$5,(ROW(A2)*3)-1,0)</f>
        <v>EZDK</v>
      </c>
      <c r="F6" s="107" t="s">
        <v>186</v>
      </c>
      <c r="G6" s="107">
        <f t="shared" si="1"/>
        <v>80</v>
      </c>
      <c r="H6" s="108">
        <f>G6/G$9*100</f>
        <v>18.957345971563981</v>
      </c>
      <c r="I6" s="109"/>
    </row>
    <row r="7" spans="1:9">
      <c r="A7" s="106" t="s">
        <v>185</v>
      </c>
      <c r="B7" t="str">
        <f t="shared" ref="B7:B70" ca="1" si="3">OFFSET($A$3,(ROW(A3)*3)-1,0)</f>
        <v>ACC-003</v>
      </c>
      <c r="C7" t="str">
        <f t="shared" ca="1" si="0"/>
        <v>D</v>
      </c>
      <c r="D7" t="str">
        <f t="shared" ca="1" si="2"/>
        <v>EZDK</v>
      </c>
      <c r="F7" s="107" t="s">
        <v>109</v>
      </c>
      <c r="G7" s="107">
        <f>COUNTIF($A$5:$A$1270,F7)</f>
        <v>28</v>
      </c>
      <c r="H7" s="108">
        <f>G7/G$9*100</f>
        <v>6.6350710900473935</v>
      </c>
      <c r="I7" s="108">
        <f>H7</f>
        <v>6.6350710900473935</v>
      </c>
    </row>
    <row r="8" spans="1:9">
      <c r="A8" s="106" t="s">
        <v>187</v>
      </c>
      <c r="B8" t="str">
        <f t="shared" ca="1" si="3"/>
        <v>ACC-004</v>
      </c>
      <c r="C8" t="str">
        <f t="shared" ca="1" si="0"/>
        <v>D</v>
      </c>
      <c r="D8" t="str">
        <f t="shared" ca="1" si="2"/>
        <v>EZDK</v>
      </c>
      <c r="F8" s="107" t="s">
        <v>188</v>
      </c>
      <c r="G8" s="107">
        <f>COUNTIF($A$5:$A$1270,F8)</f>
        <v>4</v>
      </c>
      <c r="H8" s="108">
        <f>G8/G$9*100</f>
        <v>0.94786729857819907</v>
      </c>
      <c r="I8" s="108">
        <f>H8</f>
        <v>0.94786729857819907</v>
      </c>
    </row>
    <row r="9" spans="1:9">
      <c r="A9" s="106" t="s">
        <v>175</v>
      </c>
      <c r="B9" t="str">
        <f t="shared" ca="1" si="3"/>
        <v>ACC-008</v>
      </c>
      <c r="C9" t="str">
        <f t="shared" ca="1" si="0"/>
        <v>D</v>
      </c>
      <c r="D9" t="str">
        <f t="shared" ca="1" si="2"/>
        <v>TEEW</v>
      </c>
      <c r="F9" s="107"/>
      <c r="G9" s="107">
        <f>SUM(G4:G8)</f>
        <v>422</v>
      </c>
      <c r="H9" s="107">
        <f>SUM(H4:H8)</f>
        <v>100</v>
      </c>
      <c r="I9" s="107"/>
    </row>
    <row r="10" spans="1:9">
      <c r="A10" s="106" t="s">
        <v>185</v>
      </c>
      <c r="B10" t="str">
        <f t="shared" ca="1" si="3"/>
        <v>ACC-010</v>
      </c>
      <c r="C10" t="str">
        <f t="shared" ca="1" si="0"/>
        <v>D</v>
      </c>
      <c r="D10" t="str">
        <f t="shared" ca="1" si="2"/>
        <v>EZDK</v>
      </c>
    </row>
    <row r="11" spans="1:9">
      <c r="A11" s="106" t="s">
        <v>189</v>
      </c>
      <c r="B11" t="str">
        <f t="shared" ca="1" si="3"/>
        <v>ACC-012</v>
      </c>
      <c r="C11" t="str">
        <f t="shared" ca="1" si="0"/>
        <v>D</v>
      </c>
      <c r="D11" t="str">
        <f t="shared" ca="1" si="2"/>
        <v>EZDK</v>
      </c>
    </row>
    <row r="12" spans="1:9">
      <c r="A12" s="106" t="s">
        <v>175</v>
      </c>
      <c r="B12" t="str">
        <f t="shared" ca="1" si="3"/>
        <v>ACC-014</v>
      </c>
      <c r="C12" t="str">
        <f t="shared" ca="1" si="0"/>
        <v>D</v>
      </c>
      <c r="D12" t="str">
        <f t="shared" ca="1" si="2"/>
        <v>EZDK</v>
      </c>
    </row>
    <row r="13" spans="1:9">
      <c r="A13" s="106" t="s">
        <v>185</v>
      </c>
      <c r="B13" t="str">
        <f t="shared" ca="1" si="3"/>
        <v>ACC-016</v>
      </c>
      <c r="C13" t="str">
        <f t="shared" ca="1" si="0"/>
        <v>D</v>
      </c>
      <c r="D13" t="str">
        <f t="shared" ca="1" si="2"/>
        <v>EZDK</v>
      </c>
    </row>
    <row r="14" spans="1:9">
      <c r="A14" s="106" t="s">
        <v>190</v>
      </c>
      <c r="B14" t="str">
        <f t="shared" ca="1" si="3"/>
        <v>ARM-014</v>
      </c>
      <c r="C14" t="str">
        <f t="shared" ca="1" si="0"/>
        <v>NL</v>
      </c>
      <c r="D14" t="str">
        <f t="shared" ca="1" si="2"/>
        <v>Urk</v>
      </c>
    </row>
    <row r="15" spans="1:9">
      <c r="A15" s="106" t="s">
        <v>175</v>
      </c>
      <c r="B15" t="str">
        <f t="shared" ca="1" si="3"/>
        <v>ARM-025</v>
      </c>
      <c r="C15" t="str">
        <f t="shared" ca="1" si="0"/>
        <v>NL</v>
      </c>
      <c r="D15" t="str">
        <f t="shared" ca="1" si="2"/>
        <v>Nederlandse Vissersbond</v>
      </c>
    </row>
    <row r="16" spans="1:9">
      <c r="A16" s="106" t="s">
        <v>185</v>
      </c>
      <c r="B16" t="str">
        <f t="shared" ca="1" si="3"/>
        <v>ARM-033</v>
      </c>
      <c r="C16" t="str">
        <f t="shared" ca="1" si="0"/>
        <v>NL</v>
      </c>
      <c r="D16" t="str">
        <f t="shared" ca="1" si="2"/>
        <v>Nederlandse Vissersbond</v>
      </c>
    </row>
    <row r="17" spans="1:4">
      <c r="A17" s="106" t="s">
        <v>191</v>
      </c>
      <c r="B17" t="str">
        <f t="shared" ca="1" si="3"/>
        <v>ARM-046</v>
      </c>
      <c r="C17" t="str">
        <f t="shared" ca="1" si="0"/>
        <v>NL</v>
      </c>
      <c r="D17" t="str">
        <f t="shared" ca="1" si="2"/>
        <v>Nederlandse Vissersbond</v>
      </c>
    </row>
    <row r="18" spans="1:4">
      <c r="A18" s="106" t="s">
        <v>175</v>
      </c>
      <c r="B18" t="str">
        <f t="shared" ca="1" si="3"/>
        <v>BEN-001</v>
      </c>
      <c r="C18" t="str">
        <f t="shared" ca="1" si="0"/>
        <v>D</v>
      </c>
      <c r="D18" t="str">
        <f t="shared" ca="1" si="2"/>
        <v>Rousant</v>
      </c>
    </row>
    <row r="19" spans="1:4">
      <c r="A19" s="106" t="s">
        <v>192</v>
      </c>
      <c r="B19" t="str">
        <f t="shared" ca="1" si="3"/>
        <v>BOU-024</v>
      </c>
      <c r="C19" t="str">
        <f t="shared" ca="1" si="0"/>
        <v>BE</v>
      </c>
      <c r="D19" t="str">
        <f t="shared" ca="1" si="2"/>
        <v>Delta Zuid</v>
      </c>
    </row>
    <row r="20" spans="1:4">
      <c r="A20" s="106" t="s">
        <v>193</v>
      </c>
      <c r="B20" t="str">
        <f t="shared" ca="1" si="3"/>
        <v>BR-008</v>
      </c>
      <c r="C20" t="str">
        <f t="shared" ca="1" si="0"/>
        <v>NL</v>
      </c>
      <c r="D20" t="str">
        <f t="shared" ca="1" si="2"/>
        <v>Delta Zuid</v>
      </c>
    </row>
    <row r="21" spans="1:4">
      <c r="A21" s="106" t="s">
        <v>175</v>
      </c>
      <c r="B21" t="str">
        <f t="shared" ca="1" si="3"/>
        <v>BR-010</v>
      </c>
      <c r="C21" t="str">
        <f t="shared" ca="1" si="0"/>
        <v>NL</v>
      </c>
      <c r="D21" t="str">
        <f t="shared" ca="1" si="2"/>
        <v>Delta Zuid</v>
      </c>
    </row>
    <row r="22" spans="1:4">
      <c r="A22" s="106" t="s">
        <v>185</v>
      </c>
      <c r="B22" t="str">
        <f t="shared" ca="1" si="3"/>
        <v>BR-029</v>
      </c>
      <c r="C22" t="str">
        <f t="shared" ca="1" si="0"/>
        <v>NL</v>
      </c>
      <c r="D22" t="str">
        <f t="shared" ca="1" si="2"/>
        <v>Delta Zuid</v>
      </c>
    </row>
    <row r="23" spans="1:4">
      <c r="A23" s="106" t="s">
        <v>194</v>
      </c>
      <c r="B23" t="str">
        <f t="shared" ca="1" si="3"/>
        <v>BRA-003</v>
      </c>
      <c r="C23" t="str">
        <f t="shared" ca="1" si="0"/>
        <v>D</v>
      </c>
      <c r="D23" t="str">
        <f t="shared" ca="1" si="2"/>
        <v>EZDK</v>
      </c>
    </row>
    <row r="24" spans="1:4">
      <c r="A24" s="106" t="s">
        <v>175</v>
      </c>
      <c r="B24" t="str">
        <f t="shared" ca="1" si="3"/>
        <v>BRA-005</v>
      </c>
      <c r="C24" t="str">
        <f t="shared" ca="1" si="0"/>
        <v>D</v>
      </c>
      <c r="D24" t="str">
        <f t="shared" ca="1" si="2"/>
        <v>EZDK</v>
      </c>
    </row>
    <row r="25" spans="1:4">
      <c r="A25" s="106" t="s">
        <v>185</v>
      </c>
      <c r="B25" t="str">
        <f t="shared" ca="1" si="3"/>
        <v>BRA-007</v>
      </c>
      <c r="C25" t="str">
        <f t="shared" ca="1" si="0"/>
        <v>D</v>
      </c>
      <c r="D25" t="str">
        <f t="shared" ca="1" si="2"/>
        <v>EZDK</v>
      </c>
    </row>
    <row r="26" spans="1:4">
      <c r="A26" s="106" t="s">
        <v>195</v>
      </c>
      <c r="B26" t="str">
        <f t="shared" ca="1" si="3"/>
        <v>BUES-004</v>
      </c>
      <c r="C26" t="str">
        <f t="shared" ca="1" si="0"/>
        <v>D</v>
      </c>
      <c r="D26" t="str">
        <f t="shared" ca="1" si="2"/>
        <v>EZDK</v>
      </c>
    </row>
    <row r="27" spans="1:4">
      <c r="A27" s="106" t="s">
        <v>175</v>
      </c>
      <c r="B27" t="str">
        <f t="shared" ca="1" si="3"/>
        <v>CUX-001</v>
      </c>
      <c r="C27" t="str">
        <f t="shared" ca="1" si="0"/>
        <v>D</v>
      </c>
      <c r="D27" t="str">
        <f t="shared" ca="1" si="2"/>
        <v>Rousant</v>
      </c>
    </row>
    <row r="28" spans="1:4">
      <c r="A28" s="106" t="s">
        <v>185</v>
      </c>
      <c r="B28" t="str">
        <f t="shared" ca="1" si="3"/>
        <v>CUX-003</v>
      </c>
      <c r="C28" t="str">
        <f t="shared" ca="1" si="0"/>
        <v>D</v>
      </c>
      <c r="D28" t="str">
        <f t="shared" ca="1" si="2"/>
        <v>Rousant</v>
      </c>
    </row>
    <row r="29" spans="1:4">
      <c r="A29" s="106" t="s">
        <v>196</v>
      </c>
      <c r="B29" t="str">
        <f t="shared" ca="1" si="3"/>
        <v>CUX-004</v>
      </c>
      <c r="C29" t="str">
        <f t="shared" ca="1" si="0"/>
        <v>D</v>
      </c>
      <c r="D29" t="str">
        <f t="shared" ca="1" si="2"/>
        <v>Rousant</v>
      </c>
    </row>
    <row r="30" spans="1:4">
      <c r="A30" s="106" t="s">
        <v>175</v>
      </c>
      <c r="B30" t="str">
        <f t="shared" ca="1" si="3"/>
        <v>CUX-005</v>
      </c>
      <c r="C30" t="str">
        <f t="shared" ca="1" si="0"/>
        <v>D</v>
      </c>
      <c r="D30" t="str">
        <f t="shared" ca="1" si="2"/>
        <v>Rousant</v>
      </c>
    </row>
    <row r="31" spans="1:4">
      <c r="A31" s="106" t="s">
        <v>185</v>
      </c>
      <c r="B31" t="str">
        <f t="shared" ca="1" si="3"/>
        <v>CUX-007</v>
      </c>
      <c r="C31" t="str">
        <f t="shared" ca="1" si="0"/>
        <v>D</v>
      </c>
      <c r="D31" t="str">
        <f t="shared" ca="1" si="2"/>
        <v>Rousant</v>
      </c>
    </row>
    <row r="32" spans="1:4">
      <c r="A32" s="106" t="s">
        <v>197</v>
      </c>
      <c r="B32" t="str">
        <f t="shared" ca="1" si="3"/>
        <v>CUX-008</v>
      </c>
      <c r="C32" t="str">
        <f t="shared" ca="1" si="0"/>
        <v>D</v>
      </c>
      <c r="D32" t="str">
        <f t="shared" ca="1" si="2"/>
        <v>TEEW</v>
      </c>
    </row>
    <row r="33" spans="1:4">
      <c r="A33" s="106" t="s">
        <v>106</v>
      </c>
      <c r="B33" t="str">
        <f t="shared" ca="1" si="3"/>
        <v>CUX-009</v>
      </c>
      <c r="C33" t="str">
        <f t="shared" ca="1" si="0"/>
        <v>D</v>
      </c>
      <c r="D33" t="str">
        <f t="shared" ca="1" si="2"/>
        <v>EZDK</v>
      </c>
    </row>
    <row r="34" spans="1:4">
      <c r="A34" s="106" t="s">
        <v>198</v>
      </c>
      <c r="B34" t="str">
        <f t="shared" ca="1" si="3"/>
        <v>CUX-010</v>
      </c>
      <c r="C34" t="str">
        <f t="shared" ca="1" si="0"/>
        <v>D</v>
      </c>
      <c r="D34" t="str">
        <f t="shared" ca="1" si="2"/>
        <v>Rousant</v>
      </c>
    </row>
    <row r="35" spans="1:4">
      <c r="A35" s="106" t="s">
        <v>199</v>
      </c>
      <c r="B35" t="str">
        <f t="shared" ca="1" si="3"/>
        <v>CUX-011</v>
      </c>
      <c r="C35" t="str">
        <f t="shared" ca="1" si="0"/>
        <v>D</v>
      </c>
      <c r="D35" t="str">
        <f t="shared" ca="1" si="2"/>
        <v>Rousant</v>
      </c>
    </row>
    <row r="36" spans="1:4">
      <c r="A36" s="106" t="s">
        <v>106</v>
      </c>
      <c r="B36" t="str">
        <f t="shared" ca="1" si="3"/>
        <v>CUX-012</v>
      </c>
      <c r="C36" t="str">
        <f t="shared" ca="1" si="0"/>
        <v>D</v>
      </c>
      <c r="D36" t="str">
        <f t="shared" ca="1" si="2"/>
        <v>Rousant</v>
      </c>
    </row>
    <row r="37" spans="1:4">
      <c r="A37" s="106" t="s">
        <v>200</v>
      </c>
      <c r="B37" t="str">
        <f t="shared" ca="1" si="3"/>
        <v>CUX-014</v>
      </c>
      <c r="C37" t="str">
        <f t="shared" ca="1" si="0"/>
        <v>D</v>
      </c>
      <c r="D37" t="str">
        <f t="shared" ca="1" si="2"/>
        <v>EZDK</v>
      </c>
    </row>
    <row r="38" spans="1:4">
      <c r="A38" s="106" t="s">
        <v>201</v>
      </c>
      <c r="B38" t="str">
        <f t="shared" ca="1" si="3"/>
        <v>CUX-016</v>
      </c>
      <c r="C38" t="str">
        <f t="shared" ca="1" si="0"/>
        <v>D</v>
      </c>
      <c r="D38" t="str">
        <f t="shared" ca="1" si="2"/>
        <v>TEEW</v>
      </c>
    </row>
    <row r="39" spans="1:4">
      <c r="A39" s="106" t="s">
        <v>106</v>
      </c>
      <c r="B39" t="str">
        <f t="shared" ca="1" si="3"/>
        <v>CUX-016</v>
      </c>
      <c r="C39" t="str">
        <f t="shared" ca="1" si="0"/>
        <v>D</v>
      </c>
      <c r="D39" t="str">
        <f t="shared" ca="1" si="2"/>
        <v>Rousant</v>
      </c>
    </row>
    <row r="40" spans="1:4">
      <c r="A40" s="106" t="s">
        <v>200</v>
      </c>
      <c r="B40" t="str">
        <f t="shared" ca="1" si="3"/>
        <v>CUX-017</v>
      </c>
      <c r="C40" t="str">
        <f t="shared" ca="1" si="0"/>
        <v>D</v>
      </c>
      <c r="D40" t="str">
        <f t="shared" ca="1" si="2"/>
        <v>Rousant</v>
      </c>
    </row>
    <row r="41" spans="1:4">
      <c r="A41" s="106" t="s">
        <v>202</v>
      </c>
      <c r="B41" t="str">
        <f t="shared" ca="1" si="3"/>
        <v>CUX-018</v>
      </c>
      <c r="C41" t="str">
        <f t="shared" ca="1" si="0"/>
        <v>D</v>
      </c>
      <c r="D41" t="str">
        <f t="shared" ca="1" si="2"/>
        <v>EZDK</v>
      </c>
    </row>
    <row r="42" spans="1:4">
      <c r="A42" s="106" t="s">
        <v>106</v>
      </c>
      <c r="B42" t="str">
        <f t="shared" ca="1" si="3"/>
        <v>CUX-019</v>
      </c>
      <c r="C42" t="str">
        <f t="shared" ca="1" si="0"/>
        <v>D</v>
      </c>
      <c r="D42" t="str">
        <f t="shared" ca="1" si="2"/>
        <v>Rousant</v>
      </c>
    </row>
    <row r="43" spans="1:4">
      <c r="A43" s="106" t="s">
        <v>200</v>
      </c>
      <c r="B43" t="str">
        <f t="shared" ca="1" si="3"/>
        <v>CUX-021</v>
      </c>
      <c r="C43" t="str">
        <f t="shared" ca="1" si="0"/>
        <v>D</v>
      </c>
      <c r="D43" t="str">
        <f t="shared" ca="1" si="2"/>
        <v>Rousant</v>
      </c>
    </row>
    <row r="44" spans="1:4">
      <c r="A44" s="106" t="s">
        <v>203</v>
      </c>
      <c r="B44" t="str">
        <f t="shared" ca="1" si="3"/>
        <v>DAN-001</v>
      </c>
      <c r="C44" t="str">
        <f t="shared" ca="1" si="0"/>
        <v>D</v>
      </c>
      <c r="D44" t="str">
        <f t="shared" ca="1" si="2"/>
        <v>EZDK</v>
      </c>
    </row>
    <row r="45" spans="1:4">
      <c r="A45" s="106" t="s">
        <v>175</v>
      </c>
      <c r="B45" t="str">
        <f t="shared" ca="1" si="3"/>
        <v>DIT-001</v>
      </c>
      <c r="C45" t="str">
        <f t="shared" ca="1" si="0"/>
        <v>D</v>
      </c>
      <c r="D45" t="str">
        <f t="shared" ca="1" si="2"/>
        <v>EZDK</v>
      </c>
    </row>
    <row r="46" spans="1:4">
      <c r="A46" s="106" t="s">
        <v>204</v>
      </c>
      <c r="B46" t="str">
        <f t="shared" ca="1" si="3"/>
        <v>DIT-003</v>
      </c>
      <c r="C46" t="str">
        <f t="shared" ca="1" si="0"/>
        <v>D</v>
      </c>
      <c r="D46" t="str">
        <f t="shared" ca="1" si="2"/>
        <v>EZDK</v>
      </c>
    </row>
    <row r="47" spans="1:4">
      <c r="A47" s="106" t="s">
        <v>205</v>
      </c>
      <c r="B47" t="str">
        <f t="shared" ca="1" si="3"/>
        <v>DIT-005</v>
      </c>
      <c r="C47" t="str">
        <f t="shared" ca="1" si="0"/>
        <v>D</v>
      </c>
      <c r="D47" t="str">
        <f t="shared" ca="1" si="2"/>
        <v>EZDK</v>
      </c>
    </row>
    <row r="48" spans="1:4">
      <c r="A48" s="106" t="s">
        <v>188</v>
      </c>
      <c r="B48" t="str">
        <f t="shared" ca="1" si="3"/>
        <v>DIT-006</v>
      </c>
      <c r="C48" t="str">
        <f t="shared" ca="1" si="0"/>
        <v>D</v>
      </c>
      <c r="D48" t="str">
        <f t="shared" ca="1" si="2"/>
        <v>KüNo</v>
      </c>
    </row>
    <row r="49" spans="1:4">
      <c r="A49" s="106" t="s">
        <v>206</v>
      </c>
      <c r="B49" t="str">
        <f t="shared" ca="1" si="3"/>
        <v>DIT-018</v>
      </c>
      <c r="C49" t="str">
        <f t="shared" ca="1" si="0"/>
        <v>D</v>
      </c>
      <c r="D49" t="str">
        <f t="shared" ca="1" si="2"/>
        <v>EZDK</v>
      </c>
    </row>
    <row r="50" spans="1:4">
      <c r="A50" s="106" t="s">
        <v>207</v>
      </c>
      <c r="B50" t="str">
        <f t="shared" ca="1" si="3"/>
        <v>DOR-001</v>
      </c>
      <c r="C50" t="str">
        <f t="shared" ca="1" si="0"/>
        <v>D</v>
      </c>
      <c r="D50" t="str">
        <f t="shared" ca="1" si="2"/>
        <v>EZDK</v>
      </c>
    </row>
    <row r="51" spans="1:4">
      <c r="A51" s="106" t="s">
        <v>106</v>
      </c>
      <c r="B51" t="str">
        <f t="shared" ca="1" si="3"/>
        <v>DOR-005</v>
      </c>
      <c r="C51" t="str">
        <f t="shared" ca="1" si="0"/>
        <v>D</v>
      </c>
      <c r="D51" t="str">
        <f t="shared" ca="1" si="2"/>
        <v>EZDK</v>
      </c>
    </row>
    <row r="52" spans="1:4">
      <c r="A52" s="106" t="s">
        <v>206</v>
      </c>
      <c r="B52" t="str">
        <f t="shared" ca="1" si="3"/>
        <v>DOR-006</v>
      </c>
      <c r="C52" t="str">
        <f t="shared" ca="1" si="0"/>
        <v>D</v>
      </c>
      <c r="D52" t="str">
        <f t="shared" ca="1" si="2"/>
        <v>EZDK</v>
      </c>
    </row>
    <row r="53" spans="1:4">
      <c r="A53" s="106" t="s">
        <v>208</v>
      </c>
      <c r="B53" t="str">
        <f t="shared" ca="1" si="3"/>
        <v>DOR-008</v>
      </c>
      <c r="C53" t="str">
        <f t="shared" ca="1" si="0"/>
        <v>D</v>
      </c>
      <c r="D53" t="str">
        <f t="shared" ca="1" si="2"/>
        <v>TEEW</v>
      </c>
    </row>
    <row r="54" spans="1:4">
      <c r="A54" s="106" t="s">
        <v>106</v>
      </c>
      <c r="B54" t="str">
        <f t="shared" ca="1" si="3"/>
        <v>DOR-008</v>
      </c>
      <c r="C54" t="str">
        <f t="shared" ca="1" si="0"/>
        <v>D</v>
      </c>
      <c r="D54" t="str">
        <f t="shared" ca="1" si="2"/>
        <v>Rousant</v>
      </c>
    </row>
    <row r="55" spans="1:4">
      <c r="A55" s="106" t="s">
        <v>206</v>
      </c>
      <c r="B55" t="str">
        <f t="shared" ca="1" si="3"/>
        <v>DOR-009</v>
      </c>
      <c r="C55" t="str">
        <f t="shared" ca="1" si="0"/>
        <v>D</v>
      </c>
      <c r="D55" t="str">
        <f t="shared" ca="1" si="2"/>
        <v>TEEW</v>
      </c>
    </row>
    <row r="56" spans="1:4">
      <c r="A56" s="106" t="s">
        <v>209</v>
      </c>
      <c r="B56" t="str">
        <f t="shared" ca="1" si="3"/>
        <v>DOR-009</v>
      </c>
      <c r="C56" t="str">
        <f t="shared" ca="1" si="0"/>
        <v>D</v>
      </c>
      <c r="D56" t="str">
        <f t="shared" ca="1" si="2"/>
        <v>Rousant</v>
      </c>
    </row>
    <row r="57" spans="1:4">
      <c r="A57" s="106" t="s">
        <v>106</v>
      </c>
      <c r="B57" t="str">
        <f t="shared" ca="1" si="3"/>
        <v>DOR-010</v>
      </c>
      <c r="C57" t="str">
        <f t="shared" ca="1" si="0"/>
        <v>D</v>
      </c>
      <c r="D57" t="str">
        <f t="shared" ca="1" si="2"/>
        <v>TEEW</v>
      </c>
    </row>
    <row r="58" spans="1:4">
      <c r="A58" s="106" t="s">
        <v>206</v>
      </c>
      <c r="B58" t="str">
        <f t="shared" ca="1" si="3"/>
        <v>E-004</v>
      </c>
      <c r="C58" t="str">
        <f t="shared" ca="1" si="0"/>
        <v>DK</v>
      </c>
      <c r="D58" t="str">
        <f t="shared" ca="1" si="2"/>
        <v>DFPO</v>
      </c>
    </row>
    <row r="59" spans="1:4">
      <c r="A59" s="106" t="s">
        <v>210</v>
      </c>
      <c r="B59" t="str">
        <f t="shared" ca="1" si="3"/>
        <v>E-035</v>
      </c>
      <c r="C59" t="str">
        <f t="shared" ca="1" si="0"/>
        <v>DK</v>
      </c>
      <c r="D59" t="str">
        <f t="shared" ca="1" si="2"/>
        <v>DFPO</v>
      </c>
    </row>
    <row r="60" spans="1:4">
      <c r="A60" s="106" t="s">
        <v>175</v>
      </c>
      <c r="B60" t="str">
        <f t="shared" ca="1" si="3"/>
        <v>E-041</v>
      </c>
      <c r="C60" t="str">
        <f t="shared" ca="1" si="0"/>
        <v>DK</v>
      </c>
      <c r="D60" t="str">
        <f t="shared" ca="1" si="2"/>
        <v>DFPO</v>
      </c>
    </row>
    <row r="61" spans="1:4">
      <c r="A61" s="106" t="s">
        <v>185</v>
      </c>
      <c r="B61" t="str">
        <f t="shared" ca="1" si="3"/>
        <v>E-061</v>
      </c>
      <c r="C61" t="str">
        <f t="shared" ca="1" si="0"/>
        <v>DK</v>
      </c>
      <c r="D61" t="str">
        <f t="shared" ca="1" si="2"/>
        <v>DFPO</v>
      </c>
    </row>
    <row r="62" spans="1:4">
      <c r="A62" s="106" t="s">
        <v>211</v>
      </c>
      <c r="B62" t="str">
        <f t="shared" ca="1" si="3"/>
        <v>E-400</v>
      </c>
      <c r="C62" t="str">
        <f t="shared" ca="1" si="0"/>
        <v>DK</v>
      </c>
      <c r="D62" t="str">
        <f t="shared" ca="1" si="2"/>
        <v>DFPO</v>
      </c>
    </row>
    <row r="63" spans="1:4">
      <c r="A63" s="106" t="s">
        <v>175</v>
      </c>
      <c r="B63" t="str">
        <f t="shared" ca="1" si="3"/>
        <v>E-426</v>
      </c>
      <c r="C63" t="str">
        <f t="shared" ca="1" si="0"/>
        <v>DK</v>
      </c>
      <c r="D63" t="str">
        <f t="shared" ca="1" si="2"/>
        <v>DFPO</v>
      </c>
    </row>
    <row r="64" spans="1:4">
      <c r="A64" s="106" t="s">
        <v>185</v>
      </c>
      <c r="B64" t="str">
        <f t="shared" ca="1" si="3"/>
        <v>E-567</v>
      </c>
      <c r="C64" t="str">
        <f t="shared" ca="1" si="0"/>
        <v>DK</v>
      </c>
      <c r="D64" t="str">
        <f t="shared" ca="1" si="2"/>
        <v>DFPO</v>
      </c>
    </row>
    <row r="65" spans="1:4">
      <c r="A65" s="106" t="s">
        <v>212</v>
      </c>
      <c r="B65" t="str">
        <f t="shared" ca="1" si="3"/>
        <v>FED-002</v>
      </c>
      <c r="C65" t="str">
        <f t="shared" ca="1" si="0"/>
        <v>D</v>
      </c>
      <c r="D65" t="str">
        <f t="shared" ca="1" si="2"/>
        <v>EZDK</v>
      </c>
    </row>
    <row r="66" spans="1:4">
      <c r="A66" s="106" t="s">
        <v>175</v>
      </c>
      <c r="B66" t="str">
        <f t="shared" ca="1" si="3"/>
        <v>FED-004</v>
      </c>
      <c r="C66" t="str">
        <f t="shared" ca="1" si="0"/>
        <v>D</v>
      </c>
      <c r="D66" t="str">
        <f t="shared" ca="1" si="2"/>
        <v>EZDK</v>
      </c>
    </row>
    <row r="67" spans="1:4">
      <c r="A67" s="106" t="s">
        <v>185</v>
      </c>
      <c r="B67" t="str">
        <f t="shared" ca="1" si="3"/>
        <v>FED-005</v>
      </c>
      <c r="C67" t="str">
        <f t="shared" ca="1" si="0"/>
        <v>D</v>
      </c>
      <c r="D67" t="str">
        <f t="shared" ca="1" si="2"/>
        <v>TEEW</v>
      </c>
    </row>
    <row r="68" spans="1:4">
      <c r="A68" s="106" t="s">
        <v>213</v>
      </c>
      <c r="B68" t="str">
        <f t="shared" ca="1" si="3"/>
        <v>FED-007</v>
      </c>
      <c r="C68" t="str">
        <f t="shared" ca="1" si="0"/>
        <v>D</v>
      </c>
      <c r="D68" t="str">
        <f t="shared" ca="1" si="2"/>
        <v>EZDK</v>
      </c>
    </row>
    <row r="69" spans="1:4">
      <c r="A69" s="106" t="s">
        <v>175</v>
      </c>
      <c r="B69" t="str">
        <f t="shared" ca="1" si="3"/>
        <v>FED-008</v>
      </c>
      <c r="C69" t="str">
        <f t="shared" ref="C69:C132" ca="1" si="4">OFFSET($A$1,(ROW(A66)*3)-1,0)</f>
        <v>D</v>
      </c>
      <c r="D69" t="str">
        <f t="shared" ca="1" si="2"/>
        <v>EZDK</v>
      </c>
    </row>
    <row r="70" spans="1:4">
      <c r="A70" s="106" t="s">
        <v>185</v>
      </c>
      <c r="B70" t="str">
        <f t="shared" ca="1" si="3"/>
        <v>FED-010</v>
      </c>
      <c r="C70" t="str">
        <f t="shared" ca="1" si="4"/>
        <v>D</v>
      </c>
      <c r="D70" t="str">
        <f t="shared" ref="D70:D133" ca="1" si="5">OFFSET($A$5,(ROW(A66)*3)-1,0)</f>
        <v>Rousant</v>
      </c>
    </row>
    <row r="71" spans="1:4">
      <c r="A71" s="106" t="s">
        <v>214</v>
      </c>
      <c r="B71" t="str">
        <f t="shared" ref="B71:B134" ca="1" si="6">OFFSET($A$3,(ROW(A67)*3)-1,0)</f>
        <v>FED-012</v>
      </c>
      <c r="C71" t="str">
        <f t="shared" ca="1" si="4"/>
        <v>D</v>
      </c>
      <c r="D71" t="str">
        <f t="shared" ca="1" si="5"/>
        <v>EZDK</v>
      </c>
    </row>
    <row r="72" spans="1:4">
      <c r="A72" s="106" t="s">
        <v>175</v>
      </c>
      <c r="B72" t="str">
        <f t="shared" ca="1" si="6"/>
        <v>FRI-020</v>
      </c>
      <c r="C72" t="str">
        <f t="shared" ca="1" si="4"/>
        <v>D</v>
      </c>
      <c r="D72" t="str">
        <f t="shared" ca="1" si="5"/>
        <v>TEEW</v>
      </c>
    </row>
    <row r="73" spans="1:4">
      <c r="A73" s="106" t="s">
        <v>204</v>
      </c>
      <c r="B73" t="str">
        <f t="shared" ca="1" si="6"/>
        <v>FRI-035</v>
      </c>
      <c r="C73" t="str">
        <f t="shared" ca="1" si="4"/>
        <v>D</v>
      </c>
      <c r="D73" t="str">
        <f t="shared" ca="1" si="5"/>
        <v>EZDK</v>
      </c>
    </row>
    <row r="74" spans="1:4">
      <c r="A74" s="106" t="s">
        <v>215</v>
      </c>
      <c r="B74" t="str">
        <f t="shared" ca="1" si="6"/>
        <v>GO-029</v>
      </c>
      <c r="C74" t="str">
        <f t="shared" ca="1" si="4"/>
        <v>NL</v>
      </c>
      <c r="D74" t="str">
        <f t="shared" ca="1" si="5"/>
        <v>Nederlandse Vissersbond</v>
      </c>
    </row>
    <row r="75" spans="1:4">
      <c r="A75" s="106" t="s">
        <v>175</v>
      </c>
      <c r="B75" t="str">
        <f t="shared" ca="1" si="6"/>
        <v>GO-057</v>
      </c>
      <c r="C75" t="str">
        <f t="shared" ca="1" si="4"/>
        <v>NL</v>
      </c>
      <c r="D75" t="str">
        <f t="shared" ca="1" si="5"/>
        <v>Nederlandse Vissersbond</v>
      </c>
    </row>
    <row r="76" spans="1:4">
      <c r="A76" s="106" t="s">
        <v>204</v>
      </c>
      <c r="B76" t="str">
        <f t="shared" ca="1" si="6"/>
        <v>GO-058</v>
      </c>
      <c r="C76" t="str">
        <f t="shared" ca="1" si="4"/>
        <v>NL</v>
      </c>
      <c r="D76" t="str">
        <f t="shared" ca="1" si="5"/>
        <v>Nederlandse Vissersbond</v>
      </c>
    </row>
    <row r="77" spans="1:4">
      <c r="A77" s="106" t="s">
        <v>216</v>
      </c>
      <c r="B77" t="str">
        <f t="shared" ca="1" si="6"/>
        <v>GRE-001</v>
      </c>
      <c r="C77" t="str">
        <f t="shared" ca="1" si="4"/>
        <v>D</v>
      </c>
      <c r="D77" t="str">
        <f t="shared" ca="1" si="5"/>
        <v>KüNo</v>
      </c>
    </row>
    <row r="78" spans="1:4">
      <c r="A78" s="106" t="s">
        <v>175</v>
      </c>
      <c r="B78" t="str">
        <f t="shared" ca="1" si="6"/>
        <v>GRE-002</v>
      </c>
      <c r="C78" t="str">
        <f t="shared" ca="1" si="4"/>
        <v>D</v>
      </c>
      <c r="D78" t="str">
        <f t="shared" ca="1" si="5"/>
        <v>KüNo</v>
      </c>
    </row>
    <row r="79" spans="1:4">
      <c r="A79" s="106" t="s">
        <v>204</v>
      </c>
      <c r="B79" t="str">
        <f t="shared" ca="1" si="6"/>
        <v>GRE-003</v>
      </c>
      <c r="C79" t="str">
        <f t="shared" ca="1" si="4"/>
        <v>D</v>
      </c>
      <c r="D79" t="str">
        <f t="shared" ca="1" si="5"/>
        <v>KüNo</v>
      </c>
    </row>
    <row r="80" spans="1:4">
      <c r="A80" s="106" t="s">
        <v>217</v>
      </c>
      <c r="B80" t="str">
        <f t="shared" ca="1" si="6"/>
        <v>GRE-004</v>
      </c>
      <c r="C80" t="str">
        <f t="shared" ca="1" si="4"/>
        <v>D</v>
      </c>
      <c r="D80" t="str">
        <f t="shared" ca="1" si="5"/>
        <v>EZDK</v>
      </c>
    </row>
    <row r="81" spans="1:4">
      <c r="A81" s="106" t="s">
        <v>175</v>
      </c>
      <c r="B81" t="str">
        <f t="shared" ca="1" si="6"/>
        <v>GRE-006</v>
      </c>
      <c r="C81" t="str">
        <f t="shared" ca="1" si="4"/>
        <v>D</v>
      </c>
      <c r="D81" t="str">
        <f t="shared" ca="1" si="5"/>
        <v>KüNo</v>
      </c>
    </row>
    <row r="82" spans="1:4">
      <c r="A82" s="106" t="s">
        <v>204</v>
      </c>
      <c r="B82" t="str">
        <f t="shared" ca="1" si="6"/>
        <v>GRE-009</v>
      </c>
      <c r="C82" t="str">
        <f t="shared" ca="1" si="4"/>
        <v>D</v>
      </c>
      <c r="D82" t="str">
        <f t="shared" ca="1" si="5"/>
        <v>KüNo</v>
      </c>
    </row>
    <row r="83" spans="1:4">
      <c r="A83" s="106" t="s">
        <v>218</v>
      </c>
      <c r="B83" t="str">
        <f t="shared" ca="1" si="6"/>
        <v>GRE-010</v>
      </c>
      <c r="C83" t="str">
        <f t="shared" ca="1" si="4"/>
        <v>D</v>
      </c>
      <c r="D83" t="str">
        <f t="shared" ca="1" si="5"/>
        <v>KüNo</v>
      </c>
    </row>
    <row r="84" spans="1:4">
      <c r="A84" s="106" t="s">
        <v>175</v>
      </c>
      <c r="B84" t="str">
        <f t="shared" ca="1" si="6"/>
        <v>GRE-011</v>
      </c>
      <c r="C84" t="str">
        <f t="shared" ca="1" si="4"/>
        <v>D</v>
      </c>
      <c r="D84" t="str">
        <f t="shared" ca="1" si="5"/>
        <v>KüNo</v>
      </c>
    </row>
    <row r="85" spans="1:4">
      <c r="A85" s="106" t="s">
        <v>204</v>
      </c>
      <c r="B85" t="str">
        <f t="shared" ca="1" si="6"/>
        <v>GRE-012</v>
      </c>
      <c r="C85" t="str">
        <f t="shared" ca="1" si="4"/>
        <v>D</v>
      </c>
      <c r="D85" t="str">
        <f t="shared" ca="1" si="5"/>
        <v>KüNo</v>
      </c>
    </row>
    <row r="86" spans="1:4">
      <c r="A86" s="106" t="s">
        <v>219</v>
      </c>
      <c r="B86" t="str">
        <f t="shared" ca="1" si="6"/>
        <v>GRE-014</v>
      </c>
      <c r="C86" t="str">
        <f t="shared" ca="1" si="4"/>
        <v>D</v>
      </c>
      <c r="D86" t="str">
        <f t="shared" ca="1" si="5"/>
        <v>KüNo</v>
      </c>
    </row>
    <row r="87" spans="1:4">
      <c r="A87" s="106" t="s">
        <v>175</v>
      </c>
      <c r="B87" t="str">
        <f t="shared" ca="1" si="6"/>
        <v>GRE-015</v>
      </c>
      <c r="C87" t="str">
        <f t="shared" ca="1" si="4"/>
        <v>D</v>
      </c>
      <c r="D87" t="str">
        <f t="shared" ca="1" si="5"/>
        <v>EZDK</v>
      </c>
    </row>
    <row r="88" spans="1:4">
      <c r="A88" s="106" t="s">
        <v>192</v>
      </c>
      <c r="B88" t="str">
        <f t="shared" ca="1" si="6"/>
        <v>GRE-016</v>
      </c>
      <c r="C88" t="str">
        <f t="shared" ca="1" si="4"/>
        <v>D</v>
      </c>
      <c r="D88" t="str">
        <f t="shared" ca="1" si="5"/>
        <v>KüNo</v>
      </c>
    </row>
    <row r="89" spans="1:4">
      <c r="A89" s="106" t="s">
        <v>220</v>
      </c>
      <c r="B89" t="str">
        <f t="shared" ca="1" si="6"/>
        <v>GRE-017</v>
      </c>
      <c r="C89" t="str">
        <f t="shared" ca="1" si="4"/>
        <v>D</v>
      </c>
      <c r="D89" t="str">
        <f t="shared" ca="1" si="5"/>
        <v>KüNo</v>
      </c>
    </row>
    <row r="90" spans="1:4">
      <c r="A90" s="106" t="s">
        <v>175</v>
      </c>
      <c r="B90" t="str">
        <f t="shared" ca="1" si="6"/>
        <v>GRE-018</v>
      </c>
      <c r="C90" t="str">
        <f t="shared" ca="1" si="4"/>
        <v>D</v>
      </c>
      <c r="D90" t="str">
        <f t="shared" ca="1" si="5"/>
        <v>KüNo</v>
      </c>
    </row>
    <row r="91" spans="1:4">
      <c r="A91" s="106" t="s">
        <v>185</v>
      </c>
      <c r="B91" t="str">
        <f t="shared" ca="1" si="6"/>
        <v>GRE-019</v>
      </c>
      <c r="C91" t="str">
        <f t="shared" ca="1" si="4"/>
        <v>D</v>
      </c>
      <c r="D91" t="str">
        <f t="shared" ca="1" si="5"/>
        <v>EZDK</v>
      </c>
    </row>
    <row r="92" spans="1:4">
      <c r="A92" s="106" t="s">
        <v>221</v>
      </c>
      <c r="B92" t="str">
        <f t="shared" ca="1" si="6"/>
        <v>GRE-020</v>
      </c>
      <c r="C92" t="str">
        <f t="shared" ca="1" si="4"/>
        <v>D</v>
      </c>
      <c r="D92" t="str">
        <f t="shared" ca="1" si="5"/>
        <v>KüNo</v>
      </c>
    </row>
    <row r="93" spans="1:4">
      <c r="A93" s="106" t="s">
        <v>175</v>
      </c>
      <c r="B93" t="str">
        <f t="shared" ca="1" si="6"/>
        <v>GRE-022</v>
      </c>
      <c r="C93" t="str">
        <f t="shared" ca="1" si="4"/>
        <v>D</v>
      </c>
      <c r="D93" t="str">
        <f t="shared" ca="1" si="5"/>
        <v>KüNo</v>
      </c>
    </row>
    <row r="94" spans="1:4">
      <c r="A94" s="106" t="s">
        <v>204</v>
      </c>
      <c r="B94" t="str">
        <f t="shared" ca="1" si="6"/>
        <v>GRE-023</v>
      </c>
      <c r="C94" t="str">
        <f t="shared" ca="1" si="4"/>
        <v>D</v>
      </c>
      <c r="D94" t="str">
        <f t="shared" ca="1" si="5"/>
        <v>EZDK</v>
      </c>
    </row>
    <row r="95" spans="1:4">
      <c r="A95" s="106" t="s">
        <v>222</v>
      </c>
      <c r="B95" t="str">
        <f t="shared" ca="1" si="6"/>
        <v>GRE-024</v>
      </c>
      <c r="C95" t="str">
        <f t="shared" ca="1" si="4"/>
        <v>D</v>
      </c>
      <c r="D95" t="str">
        <f t="shared" ca="1" si="5"/>
        <v>EZDK</v>
      </c>
    </row>
    <row r="96" spans="1:4">
      <c r="A96" s="106" t="s">
        <v>175</v>
      </c>
      <c r="B96" t="str">
        <f t="shared" ca="1" si="6"/>
        <v>GRE-025</v>
      </c>
      <c r="C96" t="str">
        <f t="shared" ca="1" si="4"/>
        <v>D</v>
      </c>
      <c r="D96" t="str">
        <f t="shared" ca="1" si="5"/>
        <v>Rousant</v>
      </c>
    </row>
    <row r="97" spans="1:4">
      <c r="A97" s="106" t="s">
        <v>204</v>
      </c>
      <c r="B97" t="str">
        <f t="shared" ca="1" si="6"/>
        <v>GRE-026</v>
      </c>
      <c r="C97" t="str">
        <f t="shared" ca="1" si="4"/>
        <v>D</v>
      </c>
      <c r="D97" t="str">
        <f t="shared" ca="1" si="5"/>
        <v>EZDK</v>
      </c>
    </row>
    <row r="98" spans="1:4">
      <c r="A98" s="106" t="s">
        <v>223</v>
      </c>
      <c r="B98" t="str">
        <f t="shared" ca="1" si="6"/>
        <v>GRE-028</v>
      </c>
      <c r="C98" t="str">
        <f t="shared" ca="1" si="4"/>
        <v>D</v>
      </c>
      <c r="D98" t="str">
        <f t="shared" ca="1" si="5"/>
        <v>Rousant</v>
      </c>
    </row>
    <row r="99" spans="1:4">
      <c r="A99" s="106" t="s">
        <v>175</v>
      </c>
      <c r="B99" t="str">
        <f t="shared" ca="1" si="6"/>
        <v>GRE-029</v>
      </c>
      <c r="C99" t="str">
        <f t="shared" ca="1" si="4"/>
        <v>D</v>
      </c>
      <c r="D99" t="str">
        <f t="shared" ca="1" si="5"/>
        <v>KüNo</v>
      </c>
    </row>
    <row r="100" spans="1:4">
      <c r="A100" s="106" t="s">
        <v>204</v>
      </c>
      <c r="B100" t="str">
        <f t="shared" ca="1" si="6"/>
        <v>GRE-032</v>
      </c>
      <c r="C100" t="str">
        <f t="shared" ca="1" si="4"/>
        <v>D</v>
      </c>
      <c r="D100" t="str">
        <f t="shared" ca="1" si="5"/>
        <v>KüNo</v>
      </c>
    </row>
    <row r="101" spans="1:4">
      <c r="A101" s="106" t="s">
        <v>224</v>
      </c>
      <c r="B101" t="str">
        <f t="shared" ca="1" si="6"/>
        <v>GRE-033</v>
      </c>
      <c r="C101" t="str">
        <f t="shared" ca="1" si="4"/>
        <v>D</v>
      </c>
      <c r="D101" t="str">
        <f t="shared" ca="1" si="5"/>
        <v>Nederlandse Vissersbond</v>
      </c>
    </row>
    <row r="102" spans="1:4">
      <c r="A102" s="106" t="s">
        <v>175</v>
      </c>
      <c r="B102" t="str">
        <f t="shared" ca="1" si="6"/>
        <v>GRE-034</v>
      </c>
      <c r="C102" t="str">
        <f t="shared" ca="1" si="4"/>
        <v>D</v>
      </c>
      <c r="D102" t="str">
        <f t="shared" ca="1" si="5"/>
        <v>Rousant</v>
      </c>
    </row>
    <row r="103" spans="1:4">
      <c r="A103" s="106" t="s">
        <v>185</v>
      </c>
      <c r="B103" t="str">
        <f t="shared" ca="1" si="6"/>
        <v>GRE-036</v>
      </c>
      <c r="C103" t="str">
        <f t="shared" ca="1" si="4"/>
        <v>D</v>
      </c>
      <c r="D103" t="str">
        <f t="shared" ca="1" si="5"/>
        <v>KüNo</v>
      </c>
    </row>
    <row r="104" spans="1:4">
      <c r="A104" s="106" t="s">
        <v>225</v>
      </c>
      <c r="B104" t="str">
        <f t="shared" ca="1" si="6"/>
        <v>GRE-037</v>
      </c>
      <c r="C104" t="str">
        <f t="shared" ca="1" si="4"/>
        <v>D</v>
      </c>
      <c r="D104" t="str">
        <f t="shared" ca="1" si="5"/>
        <v>Rousant</v>
      </c>
    </row>
    <row r="105" spans="1:4">
      <c r="A105" s="106" t="s">
        <v>175</v>
      </c>
      <c r="B105" t="str">
        <f t="shared" ca="1" si="6"/>
        <v>HA-004</v>
      </c>
      <c r="C105" t="str">
        <f t="shared" ca="1" si="4"/>
        <v>NL</v>
      </c>
      <c r="D105" t="str">
        <f t="shared" ca="1" si="5"/>
        <v>Nederlandse Vissersbond</v>
      </c>
    </row>
    <row r="106" spans="1:4">
      <c r="A106" s="106" t="s">
        <v>192</v>
      </c>
      <c r="B106" t="str">
        <f t="shared" ca="1" si="6"/>
        <v>HA-013</v>
      </c>
      <c r="C106" t="str">
        <f t="shared" ca="1" si="4"/>
        <v>NL</v>
      </c>
      <c r="D106" t="str">
        <f t="shared" ca="1" si="5"/>
        <v>Nederlandse Vissersbond</v>
      </c>
    </row>
    <row r="107" spans="1:4">
      <c r="A107" s="106" t="s">
        <v>225</v>
      </c>
      <c r="B107" t="str">
        <f t="shared" ca="1" si="6"/>
        <v>HA-040</v>
      </c>
      <c r="C107" t="str">
        <f t="shared" ca="1" si="4"/>
        <v>NL</v>
      </c>
      <c r="D107" t="str">
        <f t="shared" ca="1" si="5"/>
        <v>Nederlandse Vissersbond</v>
      </c>
    </row>
    <row r="108" spans="1:4">
      <c r="A108" s="106" t="s">
        <v>175</v>
      </c>
      <c r="B108" t="str">
        <f t="shared" ca="1" si="6"/>
        <v>HA-041</v>
      </c>
      <c r="C108" t="str">
        <f t="shared" ca="1" si="4"/>
        <v>NL</v>
      </c>
      <c r="D108" t="str">
        <f t="shared" ca="1" si="5"/>
        <v>Nederlandse Vissersbond</v>
      </c>
    </row>
    <row r="109" spans="1:4">
      <c r="A109" s="106" t="s">
        <v>204</v>
      </c>
      <c r="B109" t="str">
        <f t="shared" ca="1" si="6"/>
        <v>HA-043</v>
      </c>
      <c r="C109" t="str">
        <f t="shared" ca="1" si="4"/>
        <v>NL</v>
      </c>
      <c r="D109" t="str">
        <f t="shared" ca="1" si="5"/>
        <v>Rousant</v>
      </c>
    </row>
    <row r="110" spans="1:4">
      <c r="A110" s="106" t="s">
        <v>226</v>
      </c>
      <c r="B110" t="str">
        <f t="shared" ca="1" si="6"/>
        <v>HA-062</v>
      </c>
      <c r="C110" t="str">
        <f t="shared" ca="1" si="4"/>
        <v>NL</v>
      </c>
      <c r="D110" t="str">
        <f t="shared" ca="1" si="5"/>
        <v>Nederlandse Vissersbond</v>
      </c>
    </row>
    <row r="111" spans="1:4">
      <c r="A111" s="106" t="s">
        <v>175</v>
      </c>
      <c r="B111" t="str">
        <f t="shared" ca="1" si="6"/>
        <v>HA-075</v>
      </c>
      <c r="C111" t="str">
        <f t="shared" ca="1" si="4"/>
        <v>NL</v>
      </c>
      <c r="D111" t="str">
        <f t="shared" ca="1" si="5"/>
        <v>Urk</v>
      </c>
    </row>
    <row r="112" spans="1:4">
      <c r="A112" s="106" t="s">
        <v>204</v>
      </c>
      <c r="B112" t="str">
        <f t="shared" ca="1" si="6"/>
        <v>HAR-007</v>
      </c>
      <c r="C112" t="str">
        <f t="shared" ca="1" si="4"/>
        <v>D</v>
      </c>
      <c r="D112" t="str">
        <f t="shared" ca="1" si="5"/>
        <v>KüNo</v>
      </c>
    </row>
    <row r="113" spans="1:4">
      <c r="A113" s="106" t="s">
        <v>227</v>
      </c>
      <c r="B113" t="str">
        <f t="shared" ca="1" si="6"/>
        <v>HD-005</v>
      </c>
      <c r="C113" t="str">
        <f t="shared" ca="1" si="4"/>
        <v>NL</v>
      </c>
      <c r="D113" t="str">
        <f t="shared" ca="1" si="5"/>
        <v>Nederlandse Vissersbond</v>
      </c>
    </row>
    <row r="114" spans="1:4">
      <c r="A114" s="106" t="s">
        <v>175</v>
      </c>
      <c r="B114" t="str">
        <f t="shared" ca="1" si="6"/>
        <v>HD-032</v>
      </c>
      <c r="C114" t="str">
        <f t="shared" ca="1" si="4"/>
        <v>NL</v>
      </c>
      <c r="D114" t="str">
        <f t="shared" ca="1" si="5"/>
        <v>Nederlandse Vissersbond</v>
      </c>
    </row>
    <row r="115" spans="1:4">
      <c r="A115" s="106" t="s">
        <v>185</v>
      </c>
      <c r="B115" t="str">
        <f t="shared" ca="1" si="6"/>
        <v>HD-042</v>
      </c>
      <c r="C115" t="str">
        <f t="shared" ca="1" si="4"/>
        <v>NL</v>
      </c>
      <c r="D115" t="str">
        <f t="shared" ca="1" si="5"/>
        <v>Nederlandse Vissersbond</v>
      </c>
    </row>
    <row r="116" spans="1:4">
      <c r="A116" s="106" t="s">
        <v>228</v>
      </c>
      <c r="B116" t="str">
        <f t="shared" ca="1" si="6"/>
        <v>HF-567</v>
      </c>
      <c r="C116" t="str">
        <f t="shared" ca="1" si="4"/>
        <v>D</v>
      </c>
      <c r="D116" t="str">
        <f t="shared" ca="1" si="5"/>
        <v>TEEW</v>
      </c>
    </row>
    <row r="117" spans="1:4">
      <c r="A117" s="106" t="s">
        <v>175</v>
      </c>
      <c r="B117" t="str">
        <f t="shared" ca="1" si="6"/>
        <v>HK-080</v>
      </c>
      <c r="C117" t="str">
        <f t="shared" ca="1" si="4"/>
        <v>NL</v>
      </c>
      <c r="D117" t="str">
        <f t="shared" ca="1" si="5"/>
        <v>Nederlandse Vissersbond</v>
      </c>
    </row>
    <row r="118" spans="1:4">
      <c r="A118" s="106" t="s">
        <v>204</v>
      </c>
      <c r="B118" t="str">
        <f t="shared" ca="1" si="6"/>
        <v>HK-081</v>
      </c>
      <c r="C118" t="str">
        <f t="shared" ca="1" si="4"/>
        <v>NL</v>
      </c>
      <c r="D118" t="str">
        <f t="shared" ca="1" si="5"/>
        <v>Nederlandse Vissersbond</v>
      </c>
    </row>
    <row r="119" spans="1:4">
      <c r="A119" s="106" t="s">
        <v>229</v>
      </c>
      <c r="B119" t="str">
        <f t="shared" ca="1" si="6"/>
        <v>HK-082</v>
      </c>
      <c r="C119" t="str">
        <f t="shared" ca="1" si="4"/>
        <v>NL</v>
      </c>
      <c r="D119" t="str">
        <f t="shared" ca="1" si="5"/>
        <v>Nederlandse Vissersbond</v>
      </c>
    </row>
    <row r="120" spans="1:4">
      <c r="A120" s="106" t="s">
        <v>175</v>
      </c>
      <c r="B120" t="str">
        <f t="shared" ca="1" si="6"/>
        <v>HK-083</v>
      </c>
      <c r="C120" t="str">
        <f t="shared" ca="1" si="4"/>
        <v>NL</v>
      </c>
      <c r="D120" t="str">
        <f t="shared" ca="1" si="5"/>
        <v>Nederlandse Vissersbond</v>
      </c>
    </row>
    <row r="121" spans="1:4">
      <c r="A121" s="106" t="s">
        <v>204</v>
      </c>
      <c r="B121" t="str">
        <f t="shared" ca="1" si="6"/>
        <v>HOO-001</v>
      </c>
      <c r="C121" t="str">
        <f t="shared" ca="1" si="4"/>
        <v>D</v>
      </c>
      <c r="D121" t="str">
        <f t="shared" ca="1" si="5"/>
        <v>EZDK</v>
      </c>
    </row>
    <row r="122" spans="1:4">
      <c r="A122" s="106" t="s">
        <v>230</v>
      </c>
      <c r="B122" t="str">
        <f t="shared" ca="1" si="6"/>
        <v>HOO-003</v>
      </c>
      <c r="C122" t="str">
        <f t="shared" ca="1" si="4"/>
        <v>D</v>
      </c>
      <c r="D122" t="str">
        <f t="shared" ca="1" si="5"/>
        <v>Rousant</v>
      </c>
    </row>
    <row r="123" spans="1:4">
      <c r="A123" s="106" t="s">
        <v>175</v>
      </c>
      <c r="B123" t="str">
        <f t="shared" ca="1" si="6"/>
        <v>HOO-052</v>
      </c>
      <c r="C123" t="str">
        <f t="shared" ca="1" si="4"/>
        <v>D</v>
      </c>
      <c r="D123" t="str">
        <f t="shared" ca="1" si="5"/>
        <v>KüNo</v>
      </c>
    </row>
    <row r="124" spans="1:4">
      <c r="A124" s="106" t="s">
        <v>185</v>
      </c>
      <c r="B124" t="str">
        <f t="shared" ca="1" si="6"/>
        <v>HOO-060</v>
      </c>
      <c r="C124" t="str">
        <f t="shared" ca="1" si="4"/>
        <v>D</v>
      </c>
      <c r="D124" t="str">
        <f t="shared" ca="1" si="5"/>
        <v>TEEW</v>
      </c>
    </row>
    <row r="125" spans="1:4">
      <c r="A125" s="106" t="s">
        <v>231</v>
      </c>
      <c r="B125" t="str">
        <f t="shared" ca="1" si="6"/>
        <v>HOR-001</v>
      </c>
      <c r="C125" t="str">
        <f t="shared" ca="1" si="4"/>
        <v>D</v>
      </c>
      <c r="D125" t="str">
        <f t="shared" ca="1" si="5"/>
        <v>KüNo</v>
      </c>
    </row>
    <row r="126" spans="1:4">
      <c r="A126" s="106" t="s">
        <v>175</v>
      </c>
      <c r="B126" t="str">
        <f t="shared" ca="1" si="6"/>
        <v>HUS-007</v>
      </c>
      <c r="C126" t="str">
        <f t="shared" ca="1" si="4"/>
        <v>D</v>
      </c>
      <c r="D126" t="str">
        <f t="shared" ca="1" si="5"/>
        <v>EZDK</v>
      </c>
    </row>
    <row r="127" spans="1:4">
      <c r="A127" s="106" t="s">
        <v>185</v>
      </c>
      <c r="B127" t="str">
        <f t="shared" ca="1" si="6"/>
        <v>HUS-018</v>
      </c>
      <c r="C127" t="str">
        <f t="shared" ca="1" si="4"/>
        <v>D</v>
      </c>
      <c r="D127" t="str">
        <f t="shared" ca="1" si="5"/>
        <v>EZDK</v>
      </c>
    </row>
    <row r="128" spans="1:4">
      <c r="A128" s="106" t="s">
        <v>232</v>
      </c>
      <c r="B128" t="str">
        <f t="shared" ca="1" si="6"/>
        <v>HUS-019</v>
      </c>
      <c r="C128" t="str">
        <f t="shared" ca="1" si="4"/>
        <v>D</v>
      </c>
      <c r="D128" t="str">
        <f t="shared" ca="1" si="5"/>
        <v>TEEW</v>
      </c>
    </row>
    <row r="129" spans="1:4">
      <c r="A129" s="106" t="s">
        <v>175</v>
      </c>
      <c r="B129" t="str">
        <f t="shared" ca="1" si="6"/>
        <v>HV-016</v>
      </c>
      <c r="C129" t="str">
        <f t="shared" ca="1" si="4"/>
        <v>DK</v>
      </c>
      <c r="D129" t="str">
        <f t="shared" ca="1" si="5"/>
        <v>DFPO</v>
      </c>
    </row>
    <row r="130" spans="1:4">
      <c r="A130" s="106" t="s">
        <v>185</v>
      </c>
      <c r="B130" t="str">
        <f t="shared" ca="1" si="6"/>
        <v>HV-035</v>
      </c>
      <c r="C130" t="str">
        <f t="shared" ca="1" si="4"/>
        <v>DK</v>
      </c>
      <c r="D130" t="str">
        <f t="shared" ca="1" si="5"/>
        <v>DFPO</v>
      </c>
    </row>
    <row r="131" spans="1:4">
      <c r="A131" s="106" t="s">
        <v>233</v>
      </c>
      <c r="B131" t="str">
        <f t="shared" ca="1" si="6"/>
        <v>HV-042</v>
      </c>
      <c r="C131" t="str">
        <f t="shared" ca="1" si="4"/>
        <v>DK</v>
      </c>
      <c r="D131" t="str">
        <f t="shared" ca="1" si="5"/>
        <v>DFPO</v>
      </c>
    </row>
    <row r="132" spans="1:4">
      <c r="A132" s="106" t="s">
        <v>175</v>
      </c>
      <c r="B132" t="str">
        <f t="shared" ca="1" si="6"/>
        <v>HV-067</v>
      </c>
      <c r="C132" t="str">
        <f t="shared" ca="1" si="4"/>
        <v>DK</v>
      </c>
      <c r="D132" t="str">
        <f t="shared" ca="1" si="5"/>
        <v>DFPO</v>
      </c>
    </row>
    <row r="133" spans="1:4">
      <c r="A133" s="106" t="s">
        <v>185</v>
      </c>
      <c r="B133" t="str">
        <f t="shared" ca="1" si="6"/>
        <v>HV-080</v>
      </c>
      <c r="C133" t="str">
        <f t="shared" ref="C133:C196" ca="1" si="7">OFFSET($A$1,(ROW(A130)*3)-1,0)</f>
        <v>DK</v>
      </c>
      <c r="D133" t="str">
        <f t="shared" ca="1" si="5"/>
        <v>DFPO</v>
      </c>
    </row>
    <row r="134" spans="1:4">
      <c r="A134" s="106" t="s">
        <v>234</v>
      </c>
      <c r="B134" t="str">
        <f t="shared" ca="1" si="6"/>
        <v>IJM-008</v>
      </c>
      <c r="C134" t="str">
        <f t="shared" ca="1" si="7"/>
        <v>NL</v>
      </c>
      <c r="D134" t="str">
        <f t="shared" ref="D134:D197" ca="1" si="8">OFFSET($A$5,(ROW(A130)*3)-1,0)</f>
        <v>Nederlandse Vissersbond</v>
      </c>
    </row>
    <row r="135" spans="1:4">
      <c r="A135" s="106" t="s">
        <v>175</v>
      </c>
      <c r="B135" t="str">
        <f t="shared" ref="B135:B198" ca="1" si="9">OFFSET($A$3,(ROW(A131)*3)-1,0)</f>
        <v>IJM-018</v>
      </c>
      <c r="C135" t="str">
        <f t="shared" ca="1" si="7"/>
        <v>NL</v>
      </c>
      <c r="D135" t="str">
        <f t="shared" ca="1" si="8"/>
        <v>Rousant</v>
      </c>
    </row>
    <row r="136" spans="1:4">
      <c r="A136" s="106" t="s">
        <v>235</v>
      </c>
      <c r="B136" t="str">
        <f t="shared" ca="1" si="9"/>
        <v>IJM-022</v>
      </c>
      <c r="C136" t="str">
        <f t="shared" ca="1" si="7"/>
        <v>NL</v>
      </c>
      <c r="D136" t="str">
        <f t="shared" ca="1" si="8"/>
        <v>Nederlandse Vissersbond</v>
      </c>
    </row>
    <row r="137" spans="1:4">
      <c r="A137" s="106" t="s">
        <v>236</v>
      </c>
      <c r="B137" t="str">
        <f t="shared" ca="1" si="9"/>
        <v>IJM-031</v>
      </c>
      <c r="C137" t="str">
        <f t="shared" ca="1" si="7"/>
        <v>NL</v>
      </c>
      <c r="D137" t="str">
        <f t="shared" ca="1" si="8"/>
        <v>Nederlandse Vissersbond</v>
      </c>
    </row>
    <row r="138" spans="1:4">
      <c r="A138" s="106" t="s">
        <v>175</v>
      </c>
      <c r="B138" t="str">
        <f t="shared" ca="1" si="9"/>
        <v>KG-009</v>
      </c>
      <c r="C138" t="str">
        <f t="shared" ca="1" si="7"/>
        <v>NL</v>
      </c>
      <c r="D138" t="str">
        <f t="shared" ca="1" si="8"/>
        <v>Delta Zuid</v>
      </c>
    </row>
    <row r="139" spans="1:4">
      <c r="A139" s="106" t="s">
        <v>185</v>
      </c>
      <c r="B139" t="str">
        <f t="shared" ca="1" si="9"/>
        <v>KG-018</v>
      </c>
      <c r="C139" t="str">
        <f t="shared" ca="1" si="7"/>
        <v>NL</v>
      </c>
      <c r="D139" t="str">
        <f t="shared" ca="1" si="8"/>
        <v>Nederlandse Vissersbond</v>
      </c>
    </row>
    <row r="140" spans="1:4">
      <c r="A140" s="106" t="s">
        <v>237</v>
      </c>
      <c r="B140" t="str">
        <f t="shared" ca="1" si="9"/>
        <v>KW-072</v>
      </c>
      <c r="C140" t="str">
        <f t="shared" ca="1" si="7"/>
        <v>NL</v>
      </c>
      <c r="D140" t="str">
        <f t="shared" ca="1" si="8"/>
        <v>Delta Zuid</v>
      </c>
    </row>
    <row r="141" spans="1:4">
      <c r="A141" s="106" t="s">
        <v>175</v>
      </c>
      <c r="B141" t="str">
        <f t="shared" ca="1" si="9"/>
        <v>L-217</v>
      </c>
      <c r="C141" t="str">
        <f t="shared" ca="1" si="7"/>
        <v>DK</v>
      </c>
      <c r="D141" t="str">
        <f t="shared" ca="1" si="8"/>
        <v>DFPO</v>
      </c>
    </row>
    <row r="142" spans="1:4">
      <c r="A142" s="106" t="s">
        <v>185</v>
      </c>
      <c r="B142" t="str">
        <f t="shared" ca="1" si="9"/>
        <v>L-223</v>
      </c>
      <c r="C142" t="str">
        <f t="shared" ca="1" si="7"/>
        <v>DK</v>
      </c>
      <c r="D142" t="str">
        <f t="shared" ca="1" si="8"/>
        <v>DFPO</v>
      </c>
    </row>
    <row r="143" spans="1:4">
      <c r="A143" s="106" t="s">
        <v>238</v>
      </c>
      <c r="B143" t="str">
        <f t="shared" ca="1" si="9"/>
        <v>L-248</v>
      </c>
      <c r="C143" t="str">
        <f t="shared" ca="1" si="7"/>
        <v>DK</v>
      </c>
      <c r="D143" t="str">
        <f t="shared" ca="1" si="8"/>
        <v>DFPO</v>
      </c>
    </row>
    <row r="144" spans="1:4">
      <c r="A144" s="106" t="s">
        <v>175</v>
      </c>
      <c r="B144" t="str">
        <f t="shared" ca="1" si="9"/>
        <v>L-299</v>
      </c>
      <c r="C144" t="str">
        <f t="shared" ca="1" si="7"/>
        <v>DK</v>
      </c>
      <c r="D144" t="str">
        <f t="shared" ca="1" si="8"/>
        <v>DFPO</v>
      </c>
    </row>
    <row r="145" spans="1:4">
      <c r="A145" s="106" t="s">
        <v>185</v>
      </c>
      <c r="B145" t="str">
        <f t="shared" ca="1" si="9"/>
        <v>L-610</v>
      </c>
      <c r="C145" t="str">
        <f t="shared" ca="1" si="7"/>
        <v>DK</v>
      </c>
      <c r="D145" t="str">
        <f t="shared" ca="1" si="8"/>
        <v>DFPO</v>
      </c>
    </row>
    <row r="146" spans="1:4">
      <c r="A146" s="106" t="s">
        <v>239</v>
      </c>
      <c r="B146" t="str">
        <f t="shared" ca="1" si="9"/>
        <v>LO-004</v>
      </c>
      <c r="C146" t="str">
        <f t="shared" ca="1" si="7"/>
        <v>NL</v>
      </c>
      <c r="D146" t="str">
        <f t="shared" ca="1" si="8"/>
        <v>Rousant</v>
      </c>
    </row>
    <row r="147" spans="1:4">
      <c r="A147" s="106" t="s">
        <v>175</v>
      </c>
      <c r="B147" t="str">
        <f t="shared" ca="1" si="9"/>
        <v>LO-005</v>
      </c>
      <c r="C147" t="str">
        <f t="shared" ca="1" si="7"/>
        <v>NL</v>
      </c>
      <c r="D147" t="str">
        <f t="shared" ca="1" si="8"/>
        <v>Nederlandse Vissersbond</v>
      </c>
    </row>
    <row r="148" spans="1:4">
      <c r="A148" s="106" t="s">
        <v>185</v>
      </c>
      <c r="B148" t="str">
        <f t="shared" ca="1" si="9"/>
        <v>LO-007</v>
      </c>
      <c r="C148" t="str">
        <f t="shared" ca="1" si="7"/>
        <v>NL</v>
      </c>
      <c r="D148" t="str">
        <f t="shared" ca="1" si="8"/>
        <v>Rousant</v>
      </c>
    </row>
    <row r="149" spans="1:4">
      <c r="A149" s="106" t="s">
        <v>240</v>
      </c>
      <c r="B149" t="str">
        <f t="shared" ca="1" si="9"/>
        <v>LO-008</v>
      </c>
      <c r="C149" t="str">
        <f t="shared" ca="1" si="7"/>
        <v>NL</v>
      </c>
      <c r="D149" t="str">
        <f t="shared" ca="1" si="8"/>
        <v>Nederlandse Vissersbond</v>
      </c>
    </row>
    <row r="150" spans="1:4">
      <c r="A150" s="106" t="s">
        <v>175</v>
      </c>
      <c r="B150" t="str">
        <f t="shared" ca="1" si="9"/>
        <v>LO-013</v>
      </c>
      <c r="C150" t="str">
        <f t="shared" ca="1" si="7"/>
        <v>NL</v>
      </c>
      <c r="D150" t="str">
        <f t="shared" ca="1" si="8"/>
        <v>Nederlandse Vissersbond</v>
      </c>
    </row>
    <row r="151" spans="1:4">
      <c r="A151" s="106" t="s">
        <v>192</v>
      </c>
      <c r="B151" t="str">
        <f t="shared" ca="1" si="9"/>
        <v>LO-014</v>
      </c>
      <c r="C151" t="str">
        <f t="shared" ca="1" si="7"/>
        <v>NL</v>
      </c>
      <c r="D151" t="str">
        <f t="shared" ca="1" si="8"/>
        <v>Delta Zuid</v>
      </c>
    </row>
    <row r="152" spans="1:4">
      <c r="A152" s="106" t="s">
        <v>240</v>
      </c>
      <c r="B152" t="str">
        <f t="shared" ca="1" si="9"/>
        <v>LO-017</v>
      </c>
      <c r="C152" t="str">
        <f t="shared" ca="1" si="7"/>
        <v>NL</v>
      </c>
      <c r="D152" t="str">
        <f t="shared" ca="1" si="8"/>
        <v>Nederlandse Vissersbond</v>
      </c>
    </row>
    <row r="153" spans="1:4">
      <c r="A153" s="106" t="s">
        <v>175</v>
      </c>
      <c r="B153" t="str">
        <f t="shared" ca="1" si="9"/>
        <v>LO-020</v>
      </c>
      <c r="C153" t="str">
        <f t="shared" ca="1" si="7"/>
        <v>NL</v>
      </c>
      <c r="D153" t="str">
        <f t="shared" ca="1" si="8"/>
        <v>Nederlandse Vissersbond</v>
      </c>
    </row>
    <row r="154" spans="1:4">
      <c r="A154" s="106" t="s">
        <v>204</v>
      </c>
      <c r="B154" t="str">
        <f t="shared" ca="1" si="9"/>
        <v>LO-028</v>
      </c>
      <c r="C154" t="str">
        <f t="shared" ca="1" si="7"/>
        <v>NL</v>
      </c>
      <c r="D154" t="str">
        <f t="shared" ca="1" si="8"/>
        <v>Nederlandse Vissersbond</v>
      </c>
    </row>
    <row r="155" spans="1:4">
      <c r="A155" s="106" t="s">
        <v>241</v>
      </c>
      <c r="B155" t="str">
        <f t="shared" ca="1" si="9"/>
        <v>NEU-217</v>
      </c>
      <c r="C155" t="str">
        <f t="shared" ca="1" si="7"/>
        <v>D</v>
      </c>
      <c r="D155" t="str">
        <f t="shared" ca="1" si="8"/>
        <v>EZDK</v>
      </c>
    </row>
    <row r="156" spans="1:4">
      <c r="A156" s="106" t="s">
        <v>175</v>
      </c>
      <c r="B156" t="str">
        <f t="shared" ca="1" si="9"/>
        <v>NEU-225</v>
      </c>
      <c r="C156" t="str">
        <f t="shared" ca="1" si="7"/>
        <v>D</v>
      </c>
      <c r="D156" t="str">
        <f t="shared" ca="1" si="8"/>
        <v>EZDK</v>
      </c>
    </row>
    <row r="157" spans="1:4">
      <c r="A157" s="106" t="s">
        <v>192</v>
      </c>
      <c r="B157" t="str">
        <f t="shared" ca="1" si="9"/>
        <v>NEU-226</v>
      </c>
      <c r="C157" t="str">
        <f t="shared" ca="1" si="7"/>
        <v>D</v>
      </c>
      <c r="D157" t="str">
        <f t="shared" ca="1" si="8"/>
        <v>Rousant</v>
      </c>
    </row>
    <row r="158" spans="1:4">
      <c r="A158" s="106" t="s">
        <v>241</v>
      </c>
      <c r="B158" t="str">
        <f t="shared" ca="1" si="9"/>
        <v>NEU-230</v>
      </c>
      <c r="C158" t="str">
        <f t="shared" ca="1" si="7"/>
        <v>D</v>
      </c>
      <c r="D158" t="str">
        <f t="shared" ca="1" si="8"/>
        <v>EZDK</v>
      </c>
    </row>
    <row r="159" spans="1:4">
      <c r="A159" s="106" t="s">
        <v>175</v>
      </c>
      <c r="B159" t="str">
        <f t="shared" ca="1" si="9"/>
        <v>NEU-231</v>
      </c>
      <c r="C159" t="str">
        <f t="shared" ca="1" si="7"/>
        <v>D</v>
      </c>
      <c r="D159" t="str">
        <f t="shared" ca="1" si="8"/>
        <v>EZDK</v>
      </c>
    </row>
    <row r="160" spans="1:4">
      <c r="A160" s="106" t="s">
        <v>204</v>
      </c>
      <c r="B160" t="str">
        <f t="shared" ca="1" si="9"/>
        <v>NEU-232</v>
      </c>
      <c r="C160" t="str">
        <f t="shared" ca="1" si="7"/>
        <v>D</v>
      </c>
      <c r="D160" t="str">
        <f t="shared" ca="1" si="8"/>
        <v>EZDK</v>
      </c>
    </row>
    <row r="161" spans="1:4">
      <c r="A161" s="106" t="s">
        <v>242</v>
      </c>
      <c r="B161" t="str">
        <f t="shared" ca="1" si="9"/>
        <v>NEU-233</v>
      </c>
      <c r="C161" t="str">
        <f t="shared" ca="1" si="7"/>
        <v>D</v>
      </c>
      <c r="D161" t="str">
        <f t="shared" ca="1" si="8"/>
        <v>EZDK</v>
      </c>
    </row>
    <row r="162" spans="1:4">
      <c r="A162" s="106" t="s">
        <v>175</v>
      </c>
      <c r="B162" t="str">
        <f t="shared" ca="1" si="9"/>
        <v>NEU-240</v>
      </c>
      <c r="C162" t="str">
        <f t="shared" ca="1" si="7"/>
        <v>D</v>
      </c>
      <c r="D162" t="str">
        <f t="shared" ca="1" si="8"/>
        <v>EZDK</v>
      </c>
    </row>
    <row r="163" spans="1:4">
      <c r="A163" s="106" t="s">
        <v>192</v>
      </c>
      <c r="B163" t="str">
        <f t="shared" ca="1" si="9"/>
        <v>NEU-245</v>
      </c>
      <c r="C163" t="str">
        <f t="shared" ca="1" si="7"/>
        <v>D</v>
      </c>
      <c r="D163" t="str">
        <f t="shared" ca="1" si="8"/>
        <v>EZDK</v>
      </c>
    </row>
    <row r="164" spans="1:4">
      <c r="A164" s="106" t="s">
        <v>243</v>
      </c>
      <c r="B164" t="str">
        <f t="shared" ca="1" si="9"/>
        <v>NOR-201</v>
      </c>
      <c r="C164" t="str">
        <f t="shared" ca="1" si="7"/>
        <v>D</v>
      </c>
      <c r="D164" t="str">
        <f t="shared" ca="1" si="8"/>
        <v>KüNo</v>
      </c>
    </row>
    <row r="165" spans="1:4">
      <c r="A165" s="106" t="s">
        <v>109</v>
      </c>
      <c r="B165" t="str">
        <f t="shared" ca="1" si="9"/>
        <v>NOR-202</v>
      </c>
      <c r="C165" t="str">
        <f t="shared" ca="1" si="7"/>
        <v>D</v>
      </c>
      <c r="D165" t="str">
        <f t="shared" ca="1" si="8"/>
        <v>KüNo</v>
      </c>
    </row>
    <row r="166" spans="1:4">
      <c r="A166" s="106" t="s">
        <v>244</v>
      </c>
      <c r="B166" t="str">
        <f t="shared" ca="1" si="9"/>
        <v>NOR-205</v>
      </c>
      <c r="C166" t="str">
        <f t="shared" ca="1" si="7"/>
        <v>D</v>
      </c>
      <c r="D166" t="str">
        <f t="shared" ca="1" si="8"/>
        <v>KüNo</v>
      </c>
    </row>
    <row r="167" spans="1:4">
      <c r="A167" s="106" t="s">
        <v>245</v>
      </c>
      <c r="B167" t="str">
        <f t="shared" ca="1" si="9"/>
        <v>NOR-207</v>
      </c>
      <c r="C167" t="str">
        <f t="shared" ca="1" si="7"/>
        <v>D</v>
      </c>
      <c r="D167" t="str">
        <f t="shared" ca="1" si="8"/>
        <v>Rousant</v>
      </c>
    </row>
    <row r="168" spans="1:4">
      <c r="A168" s="106" t="s">
        <v>109</v>
      </c>
      <c r="B168" t="str">
        <f t="shared" ca="1" si="9"/>
        <v>NOR-208</v>
      </c>
      <c r="C168" t="str">
        <f t="shared" ca="1" si="7"/>
        <v>D</v>
      </c>
      <c r="D168" t="str">
        <f t="shared" ca="1" si="8"/>
        <v>KüNo</v>
      </c>
    </row>
    <row r="169" spans="1:4">
      <c r="A169" s="106" t="s">
        <v>244</v>
      </c>
      <c r="B169" t="str">
        <f t="shared" ca="1" si="9"/>
        <v>NOR-210</v>
      </c>
      <c r="C169" t="str">
        <f t="shared" ca="1" si="7"/>
        <v>D</v>
      </c>
      <c r="D169" t="str">
        <f t="shared" ca="1" si="8"/>
        <v>KüNo</v>
      </c>
    </row>
    <row r="170" spans="1:4">
      <c r="A170" s="106" t="s">
        <v>246</v>
      </c>
      <c r="B170" t="str">
        <f t="shared" ca="1" si="9"/>
        <v>NOR-211</v>
      </c>
      <c r="C170" t="str">
        <f t="shared" ca="1" si="7"/>
        <v>D</v>
      </c>
      <c r="D170" t="str">
        <f t="shared" ca="1" si="8"/>
        <v>KüNo</v>
      </c>
    </row>
    <row r="171" spans="1:4">
      <c r="A171" s="106" t="s">
        <v>109</v>
      </c>
      <c r="B171" t="str">
        <f t="shared" ca="1" si="9"/>
        <v>NOR-225</v>
      </c>
      <c r="C171" t="str">
        <f t="shared" ca="1" si="7"/>
        <v>D</v>
      </c>
      <c r="D171" t="str">
        <f t="shared" ca="1" si="8"/>
        <v>KüNo</v>
      </c>
    </row>
    <row r="172" spans="1:4">
      <c r="A172" s="106" t="s">
        <v>244</v>
      </c>
      <c r="B172" t="str">
        <f t="shared" ca="1" si="9"/>
        <v>NOR-231</v>
      </c>
      <c r="C172" t="str">
        <f t="shared" ca="1" si="7"/>
        <v>D</v>
      </c>
      <c r="D172" t="str">
        <f t="shared" ca="1" si="8"/>
        <v>KüNo</v>
      </c>
    </row>
    <row r="173" spans="1:4">
      <c r="A173" s="106" t="s">
        <v>247</v>
      </c>
      <c r="B173" t="str">
        <f t="shared" ca="1" si="9"/>
        <v>NOR-232</v>
      </c>
      <c r="C173" t="str">
        <f t="shared" ca="1" si="7"/>
        <v>DE</v>
      </c>
      <c r="D173" t="str">
        <f t="shared" ca="1" si="8"/>
        <v>KüNo</v>
      </c>
    </row>
    <row r="174" spans="1:4">
      <c r="A174" s="106" t="s">
        <v>109</v>
      </c>
      <c r="B174" t="str">
        <f t="shared" ca="1" si="9"/>
        <v>O-083</v>
      </c>
      <c r="C174" t="str">
        <f t="shared" ca="1" si="7"/>
        <v>BE</v>
      </c>
      <c r="D174" t="str">
        <f t="shared" ca="1" si="8"/>
        <v>Urk</v>
      </c>
    </row>
    <row r="175" spans="1:4">
      <c r="A175" s="106" t="s">
        <v>244</v>
      </c>
      <c r="B175" t="str">
        <f t="shared" ca="1" si="9"/>
        <v>OD-002</v>
      </c>
      <c r="C175" t="str">
        <f t="shared" ca="1" si="7"/>
        <v>NL</v>
      </c>
      <c r="D175" t="str">
        <f t="shared" ca="1" si="8"/>
        <v>Nederlandse Vissersbond</v>
      </c>
    </row>
    <row r="176" spans="1:4">
      <c r="A176" s="106" t="s">
        <v>248</v>
      </c>
      <c r="B176" t="str">
        <f t="shared" ca="1" si="9"/>
        <v>OD-003</v>
      </c>
      <c r="C176" t="str">
        <f t="shared" ca="1" si="7"/>
        <v>NL</v>
      </c>
      <c r="D176" t="str">
        <f t="shared" ca="1" si="8"/>
        <v>Nederlandse Vissersbond</v>
      </c>
    </row>
    <row r="177" spans="1:4">
      <c r="A177" s="106" t="s">
        <v>109</v>
      </c>
      <c r="B177" t="str">
        <f t="shared" ca="1" si="9"/>
        <v>OL-002</v>
      </c>
      <c r="C177" t="str">
        <f t="shared" ca="1" si="7"/>
        <v>NL</v>
      </c>
      <c r="D177" t="str">
        <f t="shared" ca="1" si="8"/>
        <v>Rousant</v>
      </c>
    </row>
    <row r="178" spans="1:4">
      <c r="A178" s="106" t="s">
        <v>244</v>
      </c>
      <c r="B178" t="str">
        <f t="shared" ca="1" si="9"/>
        <v>OL-005</v>
      </c>
      <c r="C178" t="str">
        <f t="shared" ca="1" si="7"/>
        <v>NL</v>
      </c>
      <c r="D178" t="str">
        <f t="shared" ca="1" si="8"/>
        <v>Rousant</v>
      </c>
    </row>
    <row r="179" spans="1:4">
      <c r="A179" s="106" t="s">
        <v>249</v>
      </c>
      <c r="B179" t="str">
        <f t="shared" ca="1" si="9"/>
        <v>OL-012</v>
      </c>
      <c r="C179" t="str">
        <f t="shared" ca="1" si="7"/>
        <v>NL</v>
      </c>
      <c r="D179" t="str">
        <f t="shared" ca="1" si="8"/>
        <v>Rousant</v>
      </c>
    </row>
    <row r="180" spans="1:4">
      <c r="A180" s="106" t="s">
        <v>109</v>
      </c>
      <c r="B180" t="str">
        <f t="shared" ca="1" si="9"/>
        <v>OL-037</v>
      </c>
      <c r="C180" t="str">
        <f t="shared" ca="1" si="7"/>
        <v>NL</v>
      </c>
      <c r="D180" t="str">
        <f t="shared" ca="1" si="8"/>
        <v>Rousant</v>
      </c>
    </row>
    <row r="181" spans="1:4">
      <c r="A181" s="106" t="s">
        <v>244</v>
      </c>
      <c r="B181" t="str">
        <f t="shared" ca="1" si="9"/>
        <v>PEL-002</v>
      </c>
      <c r="C181" t="str">
        <f t="shared" ca="1" si="7"/>
        <v>DE</v>
      </c>
      <c r="D181" t="str">
        <f t="shared" ca="1" si="8"/>
        <v>EZDK</v>
      </c>
    </row>
    <row r="182" spans="1:4">
      <c r="A182" s="106" t="s">
        <v>250</v>
      </c>
      <c r="B182" t="str">
        <f t="shared" ca="1" si="9"/>
        <v>PEL-005</v>
      </c>
      <c r="C182" t="str">
        <f t="shared" ca="1" si="7"/>
        <v>DE</v>
      </c>
      <c r="D182" t="str">
        <f t="shared" ca="1" si="8"/>
        <v>EZDK</v>
      </c>
    </row>
    <row r="183" spans="1:4">
      <c r="A183" s="106" t="s">
        <v>109</v>
      </c>
      <c r="B183" t="str">
        <f t="shared" ca="1" si="9"/>
        <v>PEL-012</v>
      </c>
      <c r="C183" t="str">
        <f t="shared" ca="1" si="7"/>
        <v>DE</v>
      </c>
      <c r="D183" t="str">
        <f t="shared" ca="1" si="8"/>
        <v>EZDK</v>
      </c>
    </row>
    <row r="184" spans="1:4">
      <c r="A184" s="106" t="s">
        <v>244</v>
      </c>
      <c r="B184" t="str">
        <f t="shared" ca="1" si="9"/>
        <v>PEL-015</v>
      </c>
      <c r="C184" t="str">
        <f t="shared" ca="1" si="7"/>
        <v>DE</v>
      </c>
      <c r="D184" t="str">
        <f t="shared" ca="1" si="8"/>
        <v>EZDK</v>
      </c>
    </row>
    <row r="185" spans="1:4">
      <c r="A185" s="106" t="s">
        <v>251</v>
      </c>
      <c r="B185" t="str">
        <f t="shared" ca="1" si="9"/>
        <v>PEL-016</v>
      </c>
      <c r="C185" t="str">
        <f t="shared" ca="1" si="7"/>
        <v>DE</v>
      </c>
      <c r="D185" t="str">
        <f t="shared" ca="1" si="8"/>
        <v>EZDK</v>
      </c>
    </row>
    <row r="186" spans="1:4">
      <c r="A186" s="106" t="s">
        <v>175</v>
      </c>
      <c r="B186" t="str">
        <f t="shared" ca="1" si="9"/>
        <v>PEL-021</v>
      </c>
      <c r="C186" t="str">
        <f t="shared" ca="1" si="7"/>
        <v>DE</v>
      </c>
      <c r="D186" t="str">
        <f t="shared" ca="1" si="8"/>
        <v>EZDK</v>
      </c>
    </row>
    <row r="187" spans="1:4">
      <c r="A187" s="106" t="s">
        <v>185</v>
      </c>
      <c r="B187" t="str">
        <f t="shared" ca="1" si="9"/>
        <v>PEL-032</v>
      </c>
      <c r="C187" t="str">
        <f t="shared" ca="1" si="7"/>
        <v>DE</v>
      </c>
      <c r="D187" t="str">
        <f t="shared" ca="1" si="8"/>
        <v>EZDK</v>
      </c>
    </row>
    <row r="188" spans="1:4">
      <c r="A188" s="106" t="s">
        <v>252</v>
      </c>
      <c r="B188" t="str">
        <f t="shared" ca="1" si="9"/>
        <v>PEL-033</v>
      </c>
      <c r="C188" t="str">
        <f t="shared" ca="1" si="7"/>
        <v>DE</v>
      </c>
      <c r="D188" t="str">
        <f t="shared" ca="1" si="8"/>
        <v>EZDK</v>
      </c>
    </row>
    <row r="189" spans="1:4">
      <c r="A189" s="106" t="s">
        <v>175</v>
      </c>
      <c r="B189" t="str">
        <f t="shared" ca="1" si="9"/>
        <v>POG-001</v>
      </c>
      <c r="C189" t="str">
        <f t="shared" ca="1" si="7"/>
        <v>DE</v>
      </c>
      <c r="D189" t="str">
        <f t="shared" ca="1" si="8"/>
        <v>EZDK</v>
      </c>
    </row>
    <row r="190" spans="1:4">
      <c r="A190" s="106" t="s">
        <v>185</v>
      </c>
      <c r="B190" t="str">
        <f t="shared" ca="1" si="9"/>
        <v>RI-078</v>
      </c>
      <c r="C190" t="str">
        <f t="shared" ca="1" si="7"/>
        <v>DK</v>
      </c>
      <c r="D190" t="str">
        <f t="shared" ca="1" si="8"/>
        <v>DFPO</v>
      </c>
    </row>
    <row r="191" spans="1:4">
      <c r="A191" s="106" t="s">
        <v>253</v>
      </c>
      <c r="B191" t="str">
        <f t="shared" ca="1" si="9"/>
        <v>RI-093</v>
      </c>
      <c r="C191" t="str">
        <f t="shared" ca="1" si="7"/>
        <v>DK</v>
      </c>
      <c r="D191" t="str">
        <f t="shared" ca="1" si="8"/>
        <v>DFPO</v>
      </c>
    </row>
    <row r="192" spans="1:4">
      <c r="A192" s="106" t="s">
        <v>175</v>
      </c>
      <c r="B192" t="str">
        <f t="shared" ca="1" si="9"/>
        <v>RI-157</v>
      </c>
      <c r="C192" t="str">
        <f t="shared" ca="1" si="7"/>
        <v>DK</v>
      </c>
      <c r="D192" t="str">
        <f t="shared" ca="1" si="8"/>
        <v>DFPO</v>
      </c>
    </row>
    <row r="193" spans="1:4">
      <c r="A193" s="106" t="s">
        <v>192</v>
      </c>
      <c r="B193" t="str">
        <f t="shared" ca="1" si="9"/>
        <v>RI-159</v>
      </c>
      <c r="C193" t="str">
        <f t="shared" ca="1" si="7"/>
        <v>DK</v>
      </c>
      <c r="D193" t="str">
        <f t="shared" ca="1" si="8"/>
        <v>DFPO</v>
      </c>
    </row>
    <row r="194" spans="1:4">
      <c r="A194" s="106" t="s">
        <v>254</v>
      </c>
      <c r="B194" t="str">
        <f t="shared" ca="1" si="9"/>
        <v>RI-320</v>
      </c>
      <c r="C194" t="str">
        <f t="shared" ca="1" si="7"/>
        <v>DK</v>
      </c>
      <c r="D194" t="str">
        <f t="shared" ca="1" si="8"/>
        <v>DFPO</v>
      </c>
    </row>
    <row r="195" spans="1:4">
      <c r="A195" s="106" t="s">
        <v>175</v>
      </c>
      <c r="B195" t="str">
        <f t="shared" ca="1" si="9"/>
        <v>RI-323</v>
      </c>
      <c r="C195" t="str">
        <f t="shared" ca="1" si="7"/>
        <v>DK</v>
      </c>
      <c r="D195" t="str">
        <f t="shared" ca="1" si="8"/>
        <v>DFPO</v>
      </c>
    </row>
    <row r="196" spans="1:4">
      <c r="A196" s="106" t="s">
        <v>185</v>
      </c>
      <c r="B196" t="str">
        <f t="shared" ca="1" si="9"/>
        <v>RI-342</v>
      </c>
      <c r="C196" t="str">
        <f t="shared" ca="1" si="7"/>
        <v>DK</v>
      </c>
      <c r="D196" t="str">
        <f t="shared" ca="1" si="8"/>
        <v>DFPO</v>
      </c>
    </row>
    <row r="197" spans="1:4">
      <c r="A197" s="106" t="s">
        <v>255</v>
      </c>
      <c r="B197" t="str">
        <f t="shared" ca="1" si="9"/>
        <v>RI-426</v>
      </c>
      <c r="C197" t="str">
        <f t="shared" ref="C197:C260" ca="1" si="10">OFFSET($A$1,(ROW(A194)*3)-1,0)</f>
        <v>DK</v>
      </c>
      <c r="D197" t="str">
        <f t="shared" ca="1" si="8"/>
        <v>DFPO</v>
      </c>
    </row>
    <row r="198" spans="1:4">
      <c r="A198" s="106" t="s">
        <v>175</v>
      </c>
      <c r="B198" t="str">
        <f t="shared" ca="1" si="9"/>
        <v>RI-450</v>
      </c>
      <c r="C198" t="str">
        <f t="shared" ca="1" si="10"/>
        <v>DK</v>
      </c>
      <c r="D198" t="str">
        <f t="shared" ref="D198:D261" ca="1" si="11">OFFSET($A$5,(ROW(A194)*3)-1,0)</f>
        <v>DFPO</v>
      </c>
    </row>
    <row r="199" spans="1:4">
      <c r="A199" s="106" t="s">
        <v>185</v>
      </c>
      <c r="B199" t="str">
        <f t="shared" ref="B199:B262" ca="1" si="12">OFFSET($A$3,(ROW(A195)*3)-1,0)</f>
        <v>RI-557</v>
      </c>
      <c r="C199" t="str">
        <f t="shared" ca="1" si="10"/>
        <v>DK</v>
      </c>
      <c r="D199" t="str">
        <f t="shared" ca="1" si="11"/>
        <v>DFPO</v>
      </c>
    </row>
    <row r="200" spans="1:4">
      <c r="A200" s="106" t="s">
        <v>256</v>
      </c>
      <c r="B200" t="str">
        <f t="shared" ca="1" si="12"/>
        <v>RI-562</v>
      </c>
      <c r="C200" t="str">
        <f t="shared" ca="1" si="10"/>
        <v>DK</v>
      </c>
      <c r="D200" t="str">
        <f t="shared" ca="1" si="11"/>
        <v>DFPO</v>
      </c>
    </row>
    <row r="201" spans="1:4">
      <c r="A201" s="106" t="s">
        <v>175</v>
      </c>
      <c r="B201" t="str">
        <f t="shared" ca="1" si="12"/>
        <v>SAS-110</v>
      </c>
      <c r="C201" t="str">
        <f t="shared" ca="1" si="10"/>
        <v>DE</v>
      </c>
      <c r="D201" t="str">
        <f t="shared" ca="1" si="11"/>
        <v>EZDK</v>
      </c>
    </row>
    <row r="202" spans="1:4">
      <c r="A202" s="106" t="s">
        <v>204</v>
      </c>
      <c r="B202" t="str">
        <f t="shared" ca="1" si="12"/>
        <v>SC-002</v>
      </c>
      <c r="C202" t="str">
        <f t="shared" ca="1" si="10"/>
        <v>DE</v>
      </c>
      <c r="D202" t="str">
        <f t="shared" ca="1" si="11"/>
        <v>Rousant</v>
      </c>
    </row>
    <row r="203" spans="1:4">
      <c r="A203" s="106" t="s">
        <v>257</v>
      </c>
      <c r="B203" t="str">
        <f t="shared" ca="1" si="12"/>
        <v>SC-003</v>
      </c>
      <c r="C203" t="str">
        <f t="shared" ca="1" si="10"/>
        <v>DE</v>
      </c>
      <c r="D203" t="str">
        <f t="shared" ca="1" si="11"/>
        <v>EZDK</v>
      </c>
    </row>
    <row r="204" spans="1:4">
      <c r="A204" s="106" t="s">
        <v>175</v>
      </c>
      <c r="B204" t="str">
        <f t="shared" ca="1" si="12"/>
        <v>SC-006</v>
      </c>
      <c r="C204" t="str">
        <f t="shared" ca="1" si="10"/>
        <v>DE</v>
      </c>
      <c r="D204" t="str">
        <f t="shared" ca="1" si="11"/>
        <v>Rousant</v>
      </c>
    </row>
    <row r="205" spans="1:4">
      <c r="A205" s="106" t="s">
        <v>185</v>
      </c>
      <c r="B205" t="str">
        <f t="shared" ca="1" si="12"/>
        <v>SC-009</v>
      </c>
      <c r="C205" t="str">
        <f t="shared" ca="1" si="10"/>
        <v>DE</v>
      </c>
      <c r="D205" t="str">
        <f t="shared" ca="1" si="11"/>
        <v>EZDK</v>
      </c>
    </row>
    <row r="206" spans="1:4">
      <c r="A206" s="106" t="s">
        <v>258</v>
      </c>
      <c r="B206" t="str">
        <f t="shared" ca="1" si="12"/>
        <v>SC-012</v>
      </c>
      <c r="C206" t="str">
        <f t="shared" ca="1" si="10"/>
        <v>DE</v>
      </c>
      <c r="D206" t="str">
        <f t="shared" ca="1" si="11"/>
        <v>EZDK</v>
      </c>
    </row>
    <row r="207" spans="1:4">
      <c r="A207" s="106" t="s">
        <v>175</v>
      </c>
      <c r="B207" t="str">
        <f t="shared" ca="1" si="12"/>
        <v>SC-013</v>
      </c>
      <c r="C207" t="str">
        <f t="shared" ca="1" si="10"/>
        <v>DE</v>
      </c>
      <c r="D207" t="str">
        <f t="shared" ca="1" si="11"/>
        <v>EZDK</v>
      </c>
    </row>
    <row r="208" spans="1:4">
      <c r="A208" s="106" t="s">
        <v>192</v>
      </c>
      <c r="B208" t="str">
        <f t="shared" ca="1" si="12"/>
        <v>SC-014</v>
      </c>
      <c r="C208" t="str">
        <f t="shared" ca="1" si="10"/>
        <v>DE</v>
      </c>
      <c r="D208" t="str">
        <f t="shared" ca="1" si="11"/>
        <v>EZDK</v>
      </c>
    </row>
    <row r="209" spans="1:4">
      <c r="A209" s="106" t="s">
        <v>259</v>
      </c>
      <c r="B209" t="str">
        <f t="shared" ca="1" si="12"/>
        <v>SC-017</v>
      </c>
      <c r="C209" t="str">
        <f t="shared" ca="1" si="10"/>
        <v>DE</v>
      </c>
      <c r="D209" t="str">
        <f t="shared" ca="1" si="11"/>
        <v>Rousant</v>
      </c>
    </row>
    <row r="210" spans="1:4">
      <c r="A210" s="106" t="s">
        <v>175</v>
      </c>
      <c r="B210" t="str">
        <f t="shared" ca="1" si="12"/>
        <v>SC-020</v>
      </c>
      <c r="C210" t="str">
        <f t="shared" ca="1" si="10"/>
        <v>DE</v>
      </c>
      <c r="D210" t="str">
        <f t="shared" ca="1" si="11"/>
        <v>Rousant</v>
      </c>
    </row>
    <row r="211" spans="1:4">
      <c r="A211" s="106" t="s">
        <v>185</v>
      </c>
      <c r="B211" t="str">
        <f t="shared" ca="1" si="12"/>
        <v>SC-032</v>
      </c>
      <c r="C211" t="str">
        <f t="shared" ca="1" si="10"/>
        <v>DE</v>
      </c>
      <c r="D211" t="str">
        <f t="shared" ca="1" si="11"/>
        <v>TEEW</v>
      </c>
    </row>
    <row r="212" spans="1:4">
      <c r="A212" s="106" t="s">
        <v>260</v>
      </c>
      <c r="B212" t="str">
        <f t="shared" ca="1" si="12"/>
        <v>SC-034</v>
      </c>
      <c r="C212" t="str">
        <f t="shared" ca="1" si="10"/>
        <v>DE</v>
      </c>
      <c r="D212" t="str">
        <f t="shared" ca="1" si="11"/>
        <v>EZDK</v>
      </c>
    </row>
    <row r="213" spans="1:4">
      <c r="A213" s="106" t="s">
        <v>106</v>
      </c>
      <c r="B213" t="str">
        <f t="shared" ca="1" si="12"/>
        <v>SC-036</v>
      </c>
      <c r="C213" t="str">
        <f t="shared" ca="1" si="10"/>
        <v>DE</v>
      </c>
      <c r="D213" t="str">
        <f t="shared" ca="1" si="11"/>
        <v>TEEW</v>
      </c>
    </row>
    <row r="214" spans="1:4">
      <c r="A214" s="106" t="s">
        <v>200</v>
      </c>
      <c r="B214" t="str">
        <f t="shared" ca="1" si="12"/>
        <v>SC-043</v>
      </c>
      <c r="C214" t="str">
        <f t="shared" ca="1" si="10"/>
        <v>DE</v>
      </c>
      <c r="D214" t="str">
        <f t="shared" ca="1" si="11"/>
        <v>TEEW</v>
      </c>
    </row>
    <row r="215" spans="1:4">
      <c r="A215" s="106" t="s">
        <v>261</v>
      </c>
      <c r="B215" t="str">
        <f t="shared" ca="1" si="12"/>
        <v>SC-044</v>
      </c>
      <c r="C215" t="str">
        <f t="shared" ca="1" si="10"/>
        <v>DE</v>
      </c>
      <c r="D215" t="str">
        <f t="shared" ca="1" si="11"/>
        <v>Rousant</v>
      </c>
    </row>
    <row r="216" spans="1:4">
      <c r="A216" s="106" t="s">
        <v>106</v>
      </c>
      <c r="B216" t="str">
        <f t="shared" ca="1" si="12"/>
        <v>SCH-010</v>
      </c>
      <c r="C216" t="str">
        <f t="shared" ca="1" si="10"/>
        <v>NL</v>
      </c>
      <c r="D216" t="str">
        <f t="shared" ca="1" si="11"/>
        <v>Nederlandse Vissersbond</v>
      </c>
    </row>
    <row r="217" spans="1:4">
      <c r="A217" s="106" t="s">
        <v>200</v>
      </c>
      <c r="B217" t="str">
        <f t="shared" ca="1" si="12"/>
        <v>SCH-018</v>
      </c>
      <c r="C217" t="str">
        <f t="shared" ca="1" si="10"/>
        <v>NL</v>
      </c>
      <c r="D217" t="str">
        <f t="shared" ca="1" si="11"/>
        <v>Nederlandse Vissersbond</v>
      </c>
    </row>
    <row r="218" spans="1:4">
      <c r="A218" s="106" t="s">
        <v>262</v>
      </c>
      <c r="B218" t="str">
        <f t="shared" ca="1" si="12"/>
        <v>SCH-045</v>
      </c>
      <c r="C218" t="str">
        <f t="shared" ca="1" si="10"/>
        <v>NL</v>
      </c>
      <c r="D218" t="str">
        <f t="shared" ca="1" si="11"/>
        <v>Nederlandse Vissersbond</v>
      </c>
    </row>
    <row r="219" spans="1:4">
      <c r="A219" s="106" t="s">
        <v>106</v>
      </c>
      <c r="B219" t="str">
        <f t="shared" ca="1" si="12"/>
        <v>SD-001</v>
      </c>
      <c r="C219" t="str">
        <f t="shared" ca="1" si="10"/>
        <v>DE</v>
      </c>
      <c r="D219" t="str">
        <f t="shared" ca="1" si="11"/>
        <v>EZDK</v>
      </c>
    </row>
    <row r="220" spans="1:4">
      <c r="A220" s="106" t="s">
        <v>200</v>
      </c>
      <c r="B220" t="str">
        <f t="shared" ca="1" si="12"/>
        <v>SD-007</v>
      </c>
      <c r="C220" t="str">
        <f t="shared" ca="1" si="10"/>
        <v>DE</v>
      </c>
      <c r="D220" t="str">
        <f t="shared" ca="1" si="11"/>
        <v>EZDK</v>
      </c>
    </row>
    <row r="221" spans="1:4">
      <c r="A221" s="106" t="s">
        <v>263</v>
      </c>
      <c r="B221" t="str">
        <f t="shared" ca="1" si="12"/>
        <v>SD-008</v>
      </c>
      <c r="C221" t="str">
        <f t="shared" ca="1" si="10"/>
        <v>DE</v>
      </c>
      <c r="D221" t="str">
        <f t="shared" ca="1" si="11"/>
        <v>EZDK</v>
      </c>
    </row>
    <row r="222" spans="1:4">
      <c r="A222" s="106" t="s">
        <v>175</v>
      </c>
      <c r="B222" t="str">
        <f t="shared" ca="1" si="12"/>
        <v>SD-009</v>
      </c>
      <c r="C222" t="str">
        <f t="shared" ca="1" si="10"/>
        <v>DE</v>
      </c>
      <c r="D222" t="str">
        <f t="shared" ca="1" si="11"/>
        <v>EZDK</v>
      </c>
    </row>
    <row r="223" spans="1:4">
      <c r="A223" s="106" t="s">
        <v>235</v>
      </c>
      <c r="B223" t="str">
        <f t="shared" ca="1" si="12"/>
        <v>SD-010</v>
      </c>
      <c r="C223" t="str">
        <f t="shared" ca="1" si="10"/>
        <v>DE</v>
      </c>
      <c r="D223" t="str">
        <f t="shared" ca="1" si="11"/>
        <v>EZDK</v>
      </c>
    </row>
    <row r="224" spans="1:4">
      <c r="A224" s="106" t="s">
        <v>264</v>
      </c>
      <c r="B224" t="str">
        <f t="shared" ca="1" si="12"/>
        <v>SD-011</v>
      </c>
      <c r="C224" t="str">
        <f t="shared" ca="1" si="10"/>
        <v>DE</v>
      </c>
      <c r="D224" t="str">
        <f t="shared" ca="1" si="11"/>
        <v>EZDK</v>
      </c>
    </row>
    <row r="225" spans="1:4">
      <c r="A225" s="106" t="s">
        <v>175</v>
      </c>
      <c r="B225" t="str">
        <f t="shared" ca="1" si="12"/>
        <v>SD-013</v>
      </c>
      <c r="C225" t="str">
        <f t="shared" ca="1" si="10"/>
        <v>DE</v>
      </c>
      <c r="D225" s="110" t="str">
        <f t="shared" ca="1" si="11"/>
        <v>MISSING</v>
      </c>
    </row>
    <row r="226" spans="1:4">
      <c r="A226" s="106" t="s">
        <v>235</v>
      </c>
      <c r="B226" t="str">
        <f t="shared" ca="1" si="12"/>
        <v>SD-014</v>
      </c>
      <c r="C226" t="str">
        <f t="shared" ca="1" si="10"/>
        <v>DE</v>
      </c>
      <c r="D226" t="str">
        <f t="shared" ca="1" si="11"/>
        <v>TEEW</v>
      </c>
    </row>
    <row r="227" spans="1:4">
      <c r="A227" s="106" t="s">
        <v>265</v>
      </c>
      <c r="B227" t="str">
        <f t="shared" ca="1" si="12"/>
        <v>SD-015</v>
      </c>
      <c r="C227" t="str">
        <f t="shared" ca="1" si="10"/>
        <v>DE</v>
      </c>
      <c r="D227" t="str">
        <f t="shared" ca="1" si="11"/>
        <v>EZDK</v>
      </c>
    </row>
    <row r="228" spans="1:4">
      <c r="A228" s="106" t="s">
        <v>175</v>
      </c>
      <c r="B228" t="str">
        <f t="shared" ca="1" si="12"/>
        <v>SD-017</v>
      </c>
      <c r="C228" t="str">
        <f t="shared" ca="1" si="10"/>
        <v>DE</v>
      </c>
      <c r="D228" t="str">
        <f t="shared" ca="1" si="11"/>
        <v>EZDK</v>
      </c>
    </row>
    <row r="229" spans="1:4">
      <c r="A229" s="106" t="s">
        <v>235</v>
      </c>
      <c r="B229" t="str">
        <f t="shared" ca="1" si="12"/>
        <v>SD-019</v>
      </c>
      <c r="C229" t="str">
        <f t="shared" ca="1" si="10"/>
        <v>DE</v>
      </c>
      <c r="D229" t="str">
        <f t="shared" ca="1" si="11"/>
        <v>Elsfl.</v>
      </c>
    </row>
    <row r="230" spans="1:4">
      <c r="A230" s="106" t="s">
        <v>266</v>
      </c>
      <c r="B230" t="str">
        <f t="shared" ca="1" si="12"/>
        <v>SD-021</v>
      </c>
      <c r="C230" t="str">
        <f t="shared" ca="1" si="10"/>
        <v>DE</v>
      </c>
      <c r="D230" t="str">
        <f t="shared" ca="1" si="11"/>
        <v>TEEW</v>
      </c>
    </row>
    <row r="231" spans="1:4">
      <c r="A231" s="106" t="s">
        <v>175</v>
      </c>
      <c r="B231" t="str">
        <f t="shared" ca="1" si="12"/>
        <v>SD-022</v>
      </c>
      <c r="C231" t="str">
        <f t="shared" ca="1" si="10"/>
        <v>DE</v>
      </c>
      <c r="D231" t="str">
        <f t="shared" ca="1" si="11"/>
        <v>EZDK</v>
      </c>
    </row>
    <row r="232" spans="1:4">
      <c r="A232" s="106" t="s">
        <v>185</v>
      </c>
      <c r="B232" t="str">
        <f t="shared" ca="1" si="12"/>
        <v>SD-023</v>
      </c>
      <c r="C232" t="str">
        <f t="shared" ca="1" si="10"/>
        <v>DE</v>
      </c>
      <c r="D232" t="str">
        <f t="shared" ca="1" si="11"/>
        <v>EZDK</v>
      </c>
    </row>
    <row r="233" spans="1:4">
      <c r="A233" s="106" t="s">
        <v>267</v>
      </c>
      <c r="B233" t="str">
        <f t="shared" ca="1" si="12"/>
        <v>SD-024</v>
      </c>
      <c r="C233" t="str">
        <f t="shared" ca="1" si="10"/>
        <v>DE</v>
      </c>
      <c r="D233" t="str">
        <f t="shared" ca="1" si="11"/>
        <v>EZDK</v>
      </c>
    </row>
    <row r="234" spans="1:4">
      <c r="A234" s="106" t="s">
        <v>175</v>
      </c>
      <c r="B234" t="str">
        <f t="shared" ca="1" si="12"/>
        <v>SD-026</v>
      </c>
      <c r="C234" t="str">
        <f t="shared" ca="1" si="10"/>
        <v>DE</v>
      </c>
      <c r="D234" t="str">
        <f t="shared" ca="1" si="11"/>
        <v>TEEW</v>
      </c>
    </row>
    <row r="235" spans="1:4">
      <c r="A235" s="106" t="s">
        <v>235</v>
      </c>
      <c r="B235" t="str">
        <f t="shared" ca="1" si="12"/>
        <v>SD-028</v>
      </c>
      <c r="C235" t="str">
        <f t="shared" ca="1" si="10"/>
        <v>DE</v>
      </c>
      <c r="D235" t="str">
        <f t="shared" ca="1" si="11"/>
        <v>EZDK</v>
      </c>
    </row>
    <row r="236" spans="1:4">
      <c r="A236" s="106" t="s">
        <v>268</v>
      </c>
      <c r="B236" t="str">
        <f t="shared" ca="1" si="12"/>
        <v>SD-034</v>
      </c>
      <c r="C236" t="str">
        <f t="shared" ca="1" si="10"/>
        <v>DE</v>
      </c>
      <c r="D236" t="str">
        <f t="shared" ca="1" si="11"/>
        <v>TEEW</v>
      </c>
    </row>
    <row r="237" spans="1:4">
      <c r="A237" s="106" t="s">
        <v>175</v>
      </c>
      <c r="B237" t="str">
        <f t="shared" ca="1" si="12"/>
        <v>SD-035</v>
      </c>
      <c r="C237" t="str">
        <f t="shared" ca="1" si="10"/>
        <v>DE</v>
      </c>
      <c r="D237" t="str">
        <f t="shared" ca="1" si="11"/>
        <v>EZDK</v>
      </c>
    </row>
    <row r="238" spans="1:4">
      <c r="A238" s="106" t="s">
        <v>235</v>
      </c>
      <c r="B238" t="str">
        <f t="shared" ca="1" si="12"/>
        <v>SH-003</v>
      </c>
      <c r="C238" t="str">
        <f t="shared" ca="1" si="10"/>
        <v>DE</v>
      </c>
      <c r="D238" t="str">
        <f t="shared" ca="1" si="11"/>
        <v>TEEW</v>
      </c>
    </row>
    <row r="239" spans="1:4">
      <c r="A239" s="106" t="s">
        <v>269</v>
      </c>
      <c r="B239" t="str">
        <f t="shared" ca="1" si="12"/>
        <v>SH-016</v>
      </c>
      <c r="C239" t="str">
        <f t="shared" ca="1" si="10"/>
        <v>DE</v>
      </c>
      <c r="D239" t="str">
        <f t="shared" ca="1" si="11"/>
        <v>Rousant</v>
      </c>
    </row>
    <row r="240" spans="1:4">
      <c r="A240" s="106" t="s">
        <v>175</v>
      </c>
      <c r="B240" t="str">
        <f t="shared" ca="1" si="12"/>
        <v>SK-042</v>
      </c>
      <c r="C240" t="str">
        <f t="shared" ca="1" si="10"/>
        <v>DE</v>
      </c>
      <c r="D240" t="str">
        <f t="shared" ca="1" si="11"/>
        <v>EZDK</v>
      </c>
    </row>
    <row r="241" spans="1:4">
      <c r="A241" s="106" t="s">
        <v>235</v>
      </c>
      <c r="B241" t="str">
        <f t="shared" ca="1" si="12"/>
        <v>SL-013</v>
      </c>
      <c r="C241" t="str">
        <f t="shared" ca="1" si="10"/>
        <v>NL</v>
      </c>
      <c r="D241" t="str">
        <f t="shared" ca="1" si="11"/>
        <v>Delta Zuid</v>
      </c>
    </row>
    <row r="242" spans="1:4">
      <c r="A242" s="106" t="s">
        <v>270</v>
      </c>
      <c r="B242" t="str">
        <f t="shared" ca="1" si="12"/>
        <v>SL-028</v>
      </c>
      <c r="C242" t="str">
        <f t="shared" ca="1" si="10"/>
        <v>NL</v>
      </c>
      <c r="D242" t="str">
        <f t="shared" ca="1" si="11"/>
        <v>Delta Zuid</v>
      </c>
    </row>
    <row r="243" spans="1:4">
      <c r="A243" s="106" t="s">
        <v>175</v>
      </c>
      <c r="B243" t="str">
        <f t="shared" ca="1" si="12"/>
        <v>SPI-003</v>
      </c>
      <c r="C243" t="str">
        <f t="shared" ca="1" si="10"/>
        <v>DE</v>
      </c>
      <c r="D243" t="str">
        <f t="shared" ca="1" si="11"/>
        <v>EZDK</v>
      </c>
    </row>
    <row r="244" spans="1:4">
      <c r="A244" s="106" t="s">
        <v>235</v>
      </c>
      <c r="B244" t="str">
        <f t="shared" ca="1" si="12"/>
        <v>SPI-004</v>
      </c>
      <c r="C244" t="str">
        <f t="shared" ca="1" si="10"/>
        <v>DE</v>
      </c>
      <c r="D244" t="str">
        <f t="shared" ca="1" si="11"/>
        <v>Rousant</v>
      </c>
    </row>
    <row r="245" spans="1:4">
      <c r="A245" s="106" t="s">
        <v>271</v>
      </c>
      <c r="B245" t="str">
        <f t="shared" ca="1" si="12"/>
        <v>SPI-009</v>
      </c>
      <c r="C245" t="str">
        <f t="shared" ca="1" si="10"/>
        <v>DE</v>
      </c>
      <c r="D245" t="str">
        <f t="shared" ca="1" si="11"/>
        <v>Rousant</v>
      </c>
    </row>
    <row r="246" spans="1:4">
      <c r="A246" s="106" t="s">
        <v>175</v>
      </c>
      <c r="B246" t="str">
        <f t="shared" ca="1" si="12"/>
        <v>ST-001</v>
      </c>
      <c r="C246" t="str">
        <f t="shared" ca="1" si="10"/>
        <v>DE</v>
      </c>
      <c r="D246" t="str">
        <f t="shared" ca="1" si="11"/>
        <v>EZDK</v>
      </c>
    </row>
    <row r="247" spans="1:4">
      <c r="A247" s="106" t="s">
        <v>235</v>
      </c>
      <c r="B247" t="str">
        <f t="shared" ca="1" si="12"/>
        <v>ST-004</v>
      </c>
      <c r="C247" t="str">
        <f t="shared" ca="1" si="10"/>
        <v>NL</v>
      </c>
      <c r="D247" t="str">
        <f t="shared" ca="1" si="11"/>
        <v>Nederlandse Vissersbond</v>
      </c>
    </row>
    <row r="248" spans="1:4">
      <c r="A248" s="106" t="s">
        <v>272</v>
      </c>
      <c r="B248" t="str">
        <f t="shared" ca="1" si="12"/>
        <v>ST-004</v>
      </c>
      <c r="C248" t="str">
        <f t="shared" ca="1" si="10"/>
        <v>DE</v>
      </c>
      <c r="D248" t="str">
        <f t="shared" ca="1" si="11"/>
        <v>EZDK</v>
      </c>
    </row>
    <row r="249" spans="1:4">
      <c r="A249" s="106" t="s">
        <v>175</v>
      </c>
      <c r="B249" t="str">
        <f t="shared" ca="1" si="12"/>
        <v>ST-005</v>
      </c>
      <c r="C249" t="str">
        <f t="shared" ca="1" si="10"/>
        <v>DE</v>
      </c>
      <c r="D249" t="str">
        <f t="shared" ca="1" si="11"/>
        <v>Rousant</v>
      </c>
    </row>
    <row r="250" spans="1:4">
      <c r="A250" s="106" t="s">
        <v>235</v>
      </c>
      <c r="B250" t="str">
        <f t="shared" ca="1" si="12"/>
        <v>ST-007</v>
      </c>
      <c r="C250" t="str">
        <f t="shared" ca="1" si="10"/>
        <v>DE</v>
      </c>
      <c r="D250" t="str">
        <f t="shared" ca="1" si="11"/>
        <v>TEEW</v>
      </c>
    </row>
    <row r="251" spans="1:4">
      <c r="A251" s="106" t="s">
        <v>273</v>
      </c>
      <c r="B251" t="str">
        <f t="shared" ca="1" si="12"/>
        <v>ST-010</v>
      </c>
      <c r="C251" t="str">
        <f t="shared" ca="1" si="10"/>
        <v>DE</v>
      </c>
      <c r="D251" t="str">
        <f t="shared" ca="1" si="11"/>
        <v>TEEW</v>
      </c>
    </row>
    <row r="252" spans="1:4">
      <c r="A252" s="106" t="s">
        <v>175</v>
      </c>
      <c r="B252" t="str">
        <f t="shared" ca="1" si="12"/>
        <v>ST-018</v>
      </c>
      <c r="C252" t="str">
        <f t="shared" ca="1" si="10"/>
        <v>DE</v>
      </c>
      <c r="D252" t="str">
        <f t="shared" ca="1" si="11"/>
        <v>EZDK</v>
      </c>
    </row>
    <row r="253" spans="1:4">
      <c r="A253" s="106" t="s">
        <v>185</v>
      </c>
      <c r="B253" t="str">
        <f t="shared" ca="1" si="12"/>
        <v>ST-020</v>
      </c>
      <c r="C253" t="str">
        <f t="shared" ca="1" si="10"/>
        <v>NL</v>
      </c>
      <c r="D253" t="str">
        <f t="shared" ca="1" si="11"/>
        <v>Wieringen</v>
      </c>
    </row>
    <row r="254" spans="1:4">
      <c r="A254" s="106" t="s">
        <v>274</v>
      </c>
      <c r="B254" t="str">
        <f t="shared" ca="1" si="12"/>
        <v>ST-021</v>
      </c>
      <c r="C254" t="str">
        <f t="shared" ca="1" si="10"/>
        <v>DE</v>
      </c>
      <c r="D254" t="str">
        <f t="shared" ca="1" si="11"/>
        <v>EZDK</v>
      </c>
    </row>
    <row r="255" spans="1:4">
      <c r="A255" s="106" t="s">
        <v>175</v>
      </c>
      <c r="B255" t="str">
        <f t="shared" ca="1" si="12"/>
        <v>ST-022</v>
      </c>
      <c r="C255" t="str">
        <f t="shared" ca="1" si="10"/>
        <v>DE</v>
      </c>
      <c r="D255" t="str">
        <f t="shared" ca="1" si="11"/>
        <v>EZDK</v>
      </c>
    </row>
    <row r="256" spans="1:4">
      <c r="A256" s="106" t="s">
        <v>235</v>
      </c>
      <c r="B256" t="str">
        <f t="shared" ca="1" si="12"/>
        <v>ST-022</v>
      </c>
      <c r="C256" t="str">
        <f t="shared" ca="1" si="10"/>
        <v>NL</v>
      </c>
      <c r="D256" t="str">
        <f t="shared" ca="1" si="11"/>
        <v>Wieringen</v>
      </c>
    </row>
    <row r="257" spans="1:4">
      <c r="A257" s="106" t="s">
        <v>275</v>
      </c>
      <c r="B257" t="str">
        <f t="shared" ca="1" si="12"/>
        <v>ST-023</v>
      </c>
      <c r="C257" t="str">
        <f t="shared" ca="1" si="10"/>
        <v>DE</v>
      </c>
      <c r="D257" t="str">
        <f t="shared" ca="1" si="11"/>
        <v>EZDK</v>
      </c>
    </row>
    <row r="258" spans="1:4">
      <c r="A258" s="106" t="s">
        <v>175</v>
      </c>
      <c r="B258" t="str">
        <f t="shared" ca="1" si="12"/>
        <v>ST-025</v>
      </c>
      <c r="C258" t="str">
        <f t="shared" ca="1" si="10"/>
        <v>NL</v>
      </c>
      <c r="D258" t="str">
        <f t="shared" ca="1" si="11"/>
        <v>Nederlandse Vissersbond</v>
      </c>
    </row>
    <row r="259" spans="1:4">
      <c r="A259" s="106" t="s">
        <v>235</v>
      </c>
      <c r="B259" t="str">
        <f t="shared" ca="1" si="12"/>
        <v>ST-027</v>
      </c>
      <c r="C259" t="str">
        <f t="shared" ca="1" si="10"/>
        <v>NL</v>
      </c>
      <c r="D259" t="str">
        <f t="shared" ca="1" si="11"/>
        <v>Nederlandse Vissersbond</v>
      </c>
    </row>
    <row r="260" spans="1:4">
      <c r="A260" s="106" t="s">
        <v>276</v>
      </c>
      <c r="B260" t="str">
        <f t="shared" ca="1" si="12"/>
        <v>ST-028</v>
      </c>
      <c r="C260" t="str">
        <f t="shared" ca="1" si="10"/>
        <v>DE</v>
      </c>
      <c r="D260" t="str">
        <f t="shared" ca="1" si="11"/>
        <v>EZDK</v>
      </c>
    </row>
    <row r="261" spans="1:4">
      <c r="A261" s="106" t="s">
        <v>175</v>
      </c>
      <c r="B261" t="str">
        <f t="shared" ca="1" si="12"/>
        <v>SU-001</v>
      </c>
      <c r="C261" t="str">
        <f t="shared" ref="C261:C324" ca="1" si="13">OFFSET($A$1,(ROW(A258)*3)-1,0)</f>
        <v>DE</v>
      </c>
      <c r="D261" t="str">
        <f t="shared" ca="1" si="11"/>
        <v>EZDK</v>
      </c>
    </row>
    <row r="262" spans="1:4">
      <c r="A262" s="106" t="s">
        <v>235</v>
      </c>
      <c r="B262" t="str">
        <f t="shared" ca="1" si="12"/>
        <v>SU-003</v>
      </c>
      <c r="C262" t="str">
        <f t="shared" ca="1" si="13"/>
        <v>DE</v>
      </c>
      <c r="D262" t="str">
        <f t="shared" ref="D262:D325" ca="1" si="14">OFFSET($A$5,(ROW(A258)*3)-1,0)</f>
        <v>TEEW</v>
      </c>
    </row>
    <row r="263" spans="1:4">
      <c r="A263" s="106" t="s">
        <v>277</v>
      </c>
      <c r="B263" t="str">
        <f t="shared" ref="B263:B326" ca="1" si="15">OFFSET($A$3,(ROW(A259)*3)-1,0)</f>
        <v>SU-006</v>
      </c>
      <c r="C263" t="str">
        <f t="shared" ca="1" si="13"/>
        <v>DE</v>
      </c>
      <c r="D263" t="str">
        <f t="shared" ca="1" si="14"/>
        <v>EZDK</v>
      </c>
    </row>
    <row r="264" spans="1:4">
      <c r="A264" s="106" t="s">
        <v>175</v>
      </c>
      <c r="B264" t="str">
        <f t="shared" ca="1" si="15"/>
        <v>SU-007</v>
      </c>
      <c r="C264" t="str">
        <f t="shared" ca="1" si="13"/>
        <v>DE</v>
      </c>
      <c r="D264" t="str">
        <f t="shared" ca="1" si="14"/>
        <v>TEEW</v>
      </c>
    </row>
    <row r="265" spans="1:4">
      <c r="A265" s="106" t="s">
        <v>185</v>
      </c>
      <c r="B265" t="str">
        <f t="shared" ca="1" si="15"/>
        <v>SU-008</v>
      </c>
      <c r="C265" t="str">
        <f t="shared" ca="1" si="13"/>
        <v>DE</v>
      </c>
      <c r="D265" t="str">
        <f t="shared" ca="1" si="14"/>
        <v>Rousant</v>
      </c>
    </row>
    <row r="266" spans="1:4">
      <c r="A266" s="106" t="s">
        <v>278</v>
      </c>
      <c r="B266" t="str">
        <f t="shared" ca="1" si="15"/>
        <v>SU-009</v>
      </c>
      <c r="C266" t="str">
        <f t="shared" ca="1" si="13"/>
        <v>DE</v>
      </c>
      <c r="D266" t="str">
        <f t="shared" ca="1" si="14"/>
        <v>EZDK</v>
      </c>
    </row>
    <row r="267" spans="1:4">
      <c r="A267" s="106" t="s">
        <v>175</v>
      </c>
      <c r="B267" t="str">
        <f t="shared" ca="1" si="15"/>
        <v>SU-014</v>
      </c>
      <c r="C267" t="str">
        <f t="shared" ca="1" si="13"/>
        <v>DE</v>
      </c>
      <c r="D267" t="str">
        <f t="shared" ca="1" si="14"/>
        <v>Elsfl.</v>
      </c>
    </row>
    <row r="268" spans="1:4">
      <c r="A268" s="106" t="s">
        <v>235</v>
      </c>
      <c r="B268" t="str">
        <f t="shared" ca="1" si="15"/>
        <v>SU-016</v>
      </c>
      <c r="C268" t="str">
        <f t="shared" ca="1" si="13"/>
        <v>DE</v>
      </c>
      <c r="D268" t="str">
        <f t="shared" ca="1" si="14"/>
        <v>EZDK</v>
      </c>
    </row>
    <row r="269" spans="1:4">
      <c r="A269" s="106" t="s">
        <v>279</v>
      </c>
      <c r="B269" t="str">
        <f t="shared" ca="1" si="15"/>
        <v>SW-001</v>
      </c>
      <c r="C269" t="str">
        <f t="shared" ca="1" si="13"/>
        <v>DE</v>
      </c>
      <c r="D269" t="str">
        <f t="shared" ca="1" si="14"/>
        <v>EZDK</v>
      </c>
    </row>
    <row r="270" spans="1:4">
      <c r="A270" s="106" t="s">
        <v>175</v>
      </c>
      <c r="B270" t="str">
        <f t="shared" ca="1" si="15"/>
        <v>SW-002</v>
      </c>
      <c r="C270" t="str">
        <f t="shared" ca="1" si="13"/>
        <v>DE</v>
      </c>
      <c r="D270" s="110" t="str">
        <f t="shared" ca="1" si="14"/>
        <v>MISSING</v>
      </c>
    </row>
    <row r="271" spans="1:4">
      <c r="A271" s="106" t="s">
        <v>235</v>
      </c>
      <c r="B271" t="str">
        <f t="shared" ca="1" si="15"/>
        <v>SW-004</v>
      </c>
      <c r="C271" t="str">
        <f t="shared" ca="1" si="13"/>
        <v>DE</v>
      </c>
      <c r="D271" t="str">
        <f t="shared" ca="1" si="14"/>
        <v>EZDK</v>
      </c>
    </row>
    <row r="272" spans="1:4">
      <c r="A272" s="106" t="s">
        <v>280</v>
      </c>
      <c r="B272" t="str">
        <f t="shared" ca="1" si="15"/>
        <v>TH-005</v>
      </c>
      <c r="C272" t="str">
        <f t="shared" ca="1" si="13"/>
        <v>NL</v>
      </c>
      <c r="D272" t="str">
        <f t="shared" ca="1" si="14"/>
        <v>Nederlandse Vissersbond</v>
      </c>
    </row>
    <row r="273" spans="1:4">
      <c r="A273" s="106" t="s">
        <v>175</v>
      </c>
      <c r="B273" t="str">
        <f t="shared" ca="1" si="15"/>
        <v>TH-006</v>
      </c>
      <c r="C273" t="str">
        <f t="shared" ca="1" si="13"/>
        <v>NL</v>
      </c>
      <c r="D273" t="str">
        <f t="shared" ca="1" si="14"/>
        <v>Delta Zuid</v>
      </c>
    </row>
    <row r="274" spans="1:4">
      <c r="A274" s="106" t="s">
        <v>185</v>
      </c>
      <c r="B274" t="str">
        <f t="shared" ca="1" si="15"/>
        <v>TH-010</v>
      </c>
      <c r="C274" t="str">
        <f t="shared" ca="1" si="13"/>
        <v>NL</v>
      </c>
      <c r="D274" t="str">
        <f t="shared" ca="1" si="14"/>
        <v>Nederlandse Vissersbond</v>
      </c>
    </row>
    <row r="275" spans="1:4">
      <c r="A275" s="106" t="s">
        <v>281</v>
      </c>
      <c r="B275" t="str">
        <f t="shared" ca="1" si="15"/>
        <v>TH-119</v>
      </c>
      <c r="C275" t="str">
        <f t="shared" ca="1" si="13"/>
        <v>NL</v>
      </c>
      <c r="D275" t="str">
        <f t="shared" ca="1" si="14"/>
        <v>Nederlandse Vissersbond</v>
      </c>
    </row>
    <row r="276" spans="1:4">
      <c r="A276" s="106" t="s">
        <v>175</v>
      </c>
      <c r="B276" t="str">
        <f t="shared" ca="1" si="15"/>
        <v>TM-019</v>
      </c>
      <c r="C276" t="str">
        <f t="shared" ca="1" si="13"/>
        <v>NL</v>
      </c>
      <c r="D276" t="str">
        <f t="shared" ca="1" si="14"/>
        <v>Rousant</v>
      </c>
    </row>
    <row r="277" spans="1:4">
      <c r="A277" s="106" t="s">
        <v>185</v>
      </c>
      <c r="B277" t="str">
        <f t="shared" ca="1" si="15"/>
        <v>TOEN-022</v>
      </c>
      <c r="C277" t="str">
        <f t="shared" ca="1" si="13"/>
        <v>DE</v>
      </c>
      <c r="D277" t="str">
        <f t="shared" ca="1" si="14"/>
        <v>EZDK</v>
      </c>
    </row>
    <row r="278" spans="1:4">
      <c r="A278" s="106" t="s">
        <v>282</v>
      </c>
      <c r="B278" t="str">
        <f t="shared" ca="1" si="15"/>
        <v>TS-002</v>
      </c>
      <c r="C278" t="str">
        <f t="shared" ca="1" si="13"/>
        <v>NL</v>
      </c>
      <c r="D278" t="str">
        <f t="shared" ca="1" si="14"/>
        <v>Nederlandse Vissersbond</v>
      </c>
    </row>
    <row r="279" spans="1:4">
      <c r="A279" s="106" t="s">
        <v>175</v>
      </c>
      <c r="B279" t="str">
        <f t="shared" ca="1" si="15"/>
        <v>TS-006</v>
      </c>
      <c r="C279" t="str">
        <f t="shared" ca="1" si="13"/>
        <v>NL</v>
      </c>
      <c r="D279" t="str">
        <f t="shared" ca="1" si="14"/>
        <v>Nederlandse Vissersbond</v>
      </c>
    </row>
    <row r="280" spans="1:4">
      <c r="A280" s="106" t="s">
        <v>204</v>
      </c>
      <c r="B280" t="str">
        <f t="shared" ca="1" si="15"/>
        <v>TS-009</v>
      </c>
      <c r="C280" t="str">
        <f t="shared" ca="1" si="13"/>
        <v>NL</v>
      </c>
      <c r="D280" t="str">
        <f t="shared" ca="1" si="14"/>
        <v>Nederlandse Vissersbond</v>
      </c>
    </row>
    <row r="281" spans="1:4">
      <c r="A281" s="106" t="s">
        <v>283</v>
      </c>
      <c r="B281" t="str">
        <f t="shared" ca="1" si="15"/>
        <v>TS-010</v>
      </c>
      <c r="C281" t="str">
        <f t="shared" ca="1" si="13"/>
        <v>NL</v>
      </c>
      <c r="D281" t="str">
        <f t="shared" ca="1" si="14"/>
        <v>Nederlandse Vissersbond</v>
      </c>
    </row>
    <row r="282" spans="1:4">
      <c r="A282" s="106" t="s">
        <v>175</v>
      </c>
      <c r="B282" t="str">
        <f t="shared" ca="1" si="15"/>
        <v>TX-021</v>
      </c>
      <c r="C282" t="str">
        <f t="shared" ca="1" si="13"/>
        <v>NL</v>
      </c>
      <c r="D282" t="str">
        <f t="shared" ca="1" si="14"/>
        <v>Texel</v>
      </c>
    </row>
    <row r="283" spans="1:4">
      <c r="A283" s="106" t="s">
        <v>185</v>
      </c>
      <c r="B283" t="str">
        <f t="shared" ca="1" si="15"/>
        <v>TX-027</v>
      </c>
      <c r="C283" t="str">
        <f t="shared" ca="1" si="13"/>
        <v>NL</v>
      </c>
      <c r="D283" t="str">
        <f t="shared" ca="1" si="14"/>
        <v>Texel</v>
      </c>
    </row>
    <row r="284" spans="1:4">
      <c r="A284" s="106" t="s">
        <v>284</v>
      </c>
      <c r="B284" t="str">
        <f t="shared" ca="1" si="15"/>
        <v>TX-033</v>
      </c>
      <c r="C284" t="str">
        <f t="shared" ca="1" si="13"/>
        <v>NL</v>
      </c>
      <c r="D284" t="str">
        <f t="shared" ca="1" si="14"/>
        <v>Texel</v>
      </c>
    </row>
    <row r="285" spans="1:4">
      <c r="A285" s="106" t="s">
        <v>175</v>
      </c>
      <c r="B285" t="str">
        <f t="shared" ca="1" si="15"/>
        <v>TX-034</v>
      </c>
      <c r="C285" t="str">
        <f t="shared" ca="1" si="13"/>
        <v>NL</v>
      </c>
      <c r="D285" t="str">
        <f t="shared" ca="1" si="14"/>
        <v>Texel</v>
      </c>
    </row>
    <row r="286" spans="1:4">
      <c r="A286" s="106" t="s">
        <v>204</v>
      </c>
      <c r="B286" t="str">
        <f t="shared" ca="1" si="15"/>
        <v>TX-042</v>
      </c>
      <c r="C286" t="str">
        <f t="shared" ca="1" si="13"/>
        <v>NL</v>
      </c>
      <c r="D286" t="str">
        <f t="shared" ca="1" si="14"/>
        <v>Texel</v>
      </c>
    </row>
    <row r="287" spans="1:4">
      <c r="A287" s="106" t="s">
        <v>285</v>
      </c>
      <c r="B287" t="str">
        <f t="shared" ca="1" si="15"/>
        <v>TX-065</v>
      </c>
      <c r="C287" t="str">
        <f t="shared" ca="1" si="13"/>
        <v>NL</v>
      </c>
      <c r="D287" t="str">
        <f t="shared" ca="1" si="14"/>
        <v>Texel</v>
      </c>
    </row>
    <row r="288" spans="1:4">
      <c r="A288" s="106" t="s">
        <v>175</v>
      </c>
      <c r="B288" t="str">
        <f t="shared" ca="1" si="15"/>
        <v>UK-012</v>
      </c>
      <c r="C288" t="str">
        <f t="shared" ca="1" si="13"/>
        <v>NL</v>
      </c>
      <c r="D288" t="str">
        <f t="shared" ca="1" si="14"/>
        <v>Nederlandse Vissersbond</v>
      </c>
    </row>
    <row r="289" spans="1:4">
      <c r="A289" s="106" t="s">
        <v>235</v>
      </c>
      <c r="B289" t="str">
        <f t="shared" ca="1" si="15"/>
        <v>UK-016</v>
      </c>
      <c r="C289" t="str">
        <f t="shared" ca="1" si="13"/>
        <v>NL</v>
      </c>
      <c r="D289" t="str">
        <f t="shared" ca="1" si="14"/>
        <v>Urk</v>
      </c>
    </row>
    <row r="290" spans="1:4">
      <c r="A290" s="106" t="s">
        <v>286</v>
      </c>
      <c r="B290" t="str">
        <f t="shared" ca="1" si="15"/>
        <v>UK-044</v>
      </c>
      <c r="C290" t="str">
        <f t="shared" ca="1" si="13"/>
        <v>NL</v>
      </c>
      <c r="D290" t="str">
        <f t="shared" ca="1" si="14"/>
        <v>Urk</v>
      </c>
    </row>
    <row r="291" spans="1:4">
      <c r="A291" s="106" t="s">
        <v>175</v>
      </c>
      <c r="B291" t="str">
        <f t="shared" ca="1" si="15"/>
        <v>UK-071</v>
      </c>
      <c r="C291" t="str">
        <f t="shared" ca="1" si="13"/>
        <v>NL</v>
      </c>
      <c r="D291" t="str">
        <f t="shared" ca="1" si="14"/>
        <v>Nederlandse Vissersbond</v>
      </c>
    </row>
    <row r="292" spans="1:4">
      <c r="A292" s="106" t="s">
        <v>235</v>
      </c>
      <c r="B292" t="str">
        <f t="shared" ca="1" si="15"/>
        <v>UK-080</v>
      </c>
      <c r="C292" t="str">
        <f t="shared" ca="1" si="13"/>
        <v>NL</v>
      </c>
      <c r="D292" t="str">
        <f t="shared" ca="1" si="14"/>
        <v>Rousant</v>
      </c>
    </row>
    <row r="293" spans="1:4">
      <c r="A293" s="106" t="s">
        <v>287</v>
      </c>
      <c r="B293" t="str">
        <f t="shared" ca="1" si="15"/>
        <v>UK-092</v>
      </c>
      <c r="C293" t="str">
        <f t="shared" ca="1" si="13"/>
        <v>NL</v>
      </c>
      <c r="D293" t="str">
        <f t="shared" ca="1" si="14"/>
        <v>Nederlandse Vissersbond</v>
      </c>
    </row>
    <row r="294" spans="1:4">
      <c r="A294" s="106" t="s">
        <v>175</v>
      </c>
      <c r="B294" t="str">
        <f t="shared" ca="1" si="15"/>
        <v>UK-094</v>
      </c>
      <c r="C294" t="str">
        <f t="shared" ca="1" si="13"/>
        <v>NL</v>
      </c>
      <c r="D294" t="str">
        <f t="shared" ca="1" si="14"/>
        <v>Nederlandse Vissersbond</v>
      </c>
    </row>
    <row r="295" spans="1:4">
      <c r="A295" s="106" t="s">
        <v>200</v>
      </c>
      <c r="B295" t="str">
        <f t="shared" ca="1" si="15"/>
        <v>UK-129</v>
      </c>
      <c r="C295" t="str">
        <f t="shared" ca="1" si="13"/>
        <v>NL</v>
      </c>
      <c r="D295" t="str">
        <f t="shared" ca="1" si="14"/>
        <v>Urk</v>
      </c>
    </row>
    <row r="296" spans="1:4">
      <c r="A296" s="106" t="s">
        <v>288</v>
      </c>
      <c r="B296" t="str">
        <f t="shared" ca="1" si="15"/>
        <v>UK-155</v>
      </c>
      <c r="C296" t="str">
        <f t="shared" ca="1" si="13"/>
        <v>NL</v>
      </c>
      <c r="D296" t="str">
        <f t="shared" ca="1" si="14"/>
        <v>Urk</v>
      </c>
    </row>
    <row r="297" spans="1:4">
      <c r="A297" s="106" t="s">
        <v>175</v>
      </c>
      <c r="B297" t="str">
        <f t="shared" ca="1" si="15"/>
        <v>UK-156</v>
      </c>
      <c r="C297" t="str">
        <f t="shared" ca="1" si="13"/>
        <v>NL</v>
      </c>
      <c r="D297" t="str">
        <f t="shared" ca="1" si="14"/>
        <v>Urk</v>
      </c>
    </row>
    <row r="298" spans="1:4">
      <c r="A298" s="106" t="s">
        <v>204</v>
      </c>
      <c r="B298" t="str">
        <f t="shared" ca="1" si="15"/>
        <v>UK-162</v>
      </c>
      <c r="C298" t="str">
        <f t="shared" ca="1" si="13"/>
        <v>NL</v>
      </c>
      <c r="D298" t="str">
        <f t="shared" ca="1" si="14"/>
        <v>Urk</v>
      </c>
    </row>
    <row r="299" spans="1:4">
      <c r="A299" s="106" t="s">
        <v>289</v>
      </c>
      <c r="B299" t="str">
        <f t="shared" ca="1" si="15"/>
        <v>UK-163</v>
      </c>
      <c r="C299" t="str">
        <f t="shared" ca="1" si="13"/>
        <v>NL</v>
      </c>
      <c r="D299" t="str">
        <f t="shared" ca="1" si="14"/>
        <v>Urk</v>
      </c>
    </row>
    <row r="300" spans="1:4">
      <c r="A300" s="106" t="s">
        <v>175</v>
      </c>
      <c r="B300" t="str">
        <f t="shared" ca="1" si="15"/>
        <v>UK-165</v>
      </c>
      <c r="C300" t="str">
        <f t="shared" ca="1" si="13"/>
        <v>NL</v>
      </c>
      <c r="D300" t="str">
        <f t="shared" ca="1" si="14"/>
        <v>Urk</v>
      </c>
    </row>
    <row r="301" spans="1:4">
      <c r="A301" s="106" t="s">
        <v>235</v>
      </c>
      <c r="B301" t="str">
        <f t="shared" ca="1" si="15"/>
        <v>UK-166</v>
      </c>
      <c r="C301" t="str">
        <f t="shared" ca="1" si="13"/>
        <v>NL</v>
      </c>
      <c r="D301" t="str">
        <f t="shared" ca="1" si="14"/>
        <v>Rousant</v>
      </c>
    </row>
    <row r="302" spans="1:4">
      <c r="A302" s="106" t="s">
        <v>290</v>
      </c>
      <c r="B302" t="str">
        <f t="shared" ca="1" si="15"/>
        <v>UK-168</v>
      </c>
      <c r="C302" t="str">
        <f t="shared" ca="1" si="13"/>
        <v>NL</v>
      </c>
      <c r="D302" t="str">
        <f t="shared" ca="1" si="14"/>
        <v>Rousant</v>
      </c>
    </row>
    <row r="303" spans="1:4">
      <c r="A303" s="106" t="s">
        <v>175</v>
      </c>
      <c r="B303" t="str">
        <f t="shared" ca="1" si="15"/>
        <v>UK-171</v>
      </c>
      <c r="C303" t="str">
        <f t="shared" ca="1" si="13"/>
        <v>NL</v>
      </c>
      <c r="D303" t="str">
        <f t="shared" ca="1" si="14"/>
        <v>Urk</v>
      </c>
    </row>
    <row r="304" spans="1:4">
      <c r="A304" s="106" t="s">
        <v>204</v>
      </c>
      <c r="B304" t="str">
        <f t="shared" ca="1" si="15"/>
        <v>UK-179</v>
      </c>
      <c r="C304" t="str">
        <f t="shared" ca="1" si="13"/>
        <v>NL</v>
      </c>
      <c r="D304" t="str">
        <f t="shared" ca="1" si="14"/>
        <v>Urk</v>
      </c>
    </row>
    <row r="305" spans="1:4">
      <c r="A305" s="106" t="s">
        <v>291</v>
      </c>
      <c r="B305" t="str">
        <f t="shared" ca="1" si="15"/>
        <v>UK-236</v>
      </c>
      <c r="C305" t="str">
        <f t="shared" ca="1" si="13"/>
        <v>NL</v>
      </c>
      <c r="D305" t="str">
        <f t="shared" ca="1" si="14"/>
        <v>Urk</v>
      </c>
    </row>
    <row r="306" spans="1:4">
      <c r="A306" s="106" t="s">
        <v>106</v>
      </c>
      <c r="B306" t="str">
        <f t="shared" ca="1" si="15"/>
        <v>UK-266</v>
      </c>
      <c r="C306" t="str">
        <f t="shared" ca="1" si="13"/>
        <v>NL</v>
      </c>
      <c r="D306" t="str">
        <f t="shared" ca="1" si="14"/>
        <v>Urk</v>
      </c>
    </row>
    <row r="307" spans="1:4">
      <c r="A307" s="106" t="s">
        <v>200</v>
      </c>
      <c r="B307" t="str">
        <f t="shared" ca="1" si="15"/>
        <v>UK-271</v>
      </c>
      <c r="C307" t="str">
        <f t="shared" ca="1" si="13"/>
        <v>NL</v>
      </c>
      <c r="D307" t="str">
        <f t="shared" ca="1" si="14"/>
        <v>Nederlandse Vissersbond</v>
      </c>
    </row>
    <row r="308" spans="1:4">
      <c r="A308" s="106" t="s">
        <v>292</v>
      </c>
      <c r="B308" t="str">
        <f t="shared" ca="1" si="15"/>
        <v>UK-368</v>
      </c>
      <c r="C308" t="str">
        <f t="shared" ca="1" si="13"/>
        <v>NL</v>
      </c>
      <c r="D308" t="str">
        <f t="shared" ca="1" si="14"/>
        <v>Rousant</v>
      </c>
    </row>
    <row r="309" spans="1:4">
      <c r="A309" s="106" t="s">
        <v>106</v>
      </c>
      <c r="B309" t="str">
        <f t="shared" ca="1" si="15"/>
        <v>UQ-006</v>
      </c>
      <c r="C309" t="str">
        <f t="shared" ca="1" si="13"/>
        <v>NL</v>
      </c>
      <c r="D309" t="str">
        <f t="shared" ca="1" si="14"/>
        <v>Rousant</v>
      </c>
    </row>
    <row r="310" spans="1:4">
      <c r="A310" s="106" t="s">
        <v>200</v>
      </c>
      <c r="B310" t="str">
        <f t="shared" ca="1" si="15"/>
        <v>UQ-015</v>
      </c>
      <c r="C310" t="str">
        <f t="shared" ca="1" si="13"/>
        <v>NL</v>
      </c>
      <c r="D310" t="str">
        <f t="shared" ca="1" si="14"/>
        <v>Rousant</v>
      </c>
    </row>
    <row r="311" spans="1:4">
      <c r="A311" s="106" t="s">
        <v>293</v>
      </c>
      <c r="B311" t="str">
        <f t="shared" ca="1" si="15"/>
        <v>UQ-017</v>
      </c>
      <c r="C311" t="str">
        <f t="shared" ca="1" si="13"/>
        <v>NL</v>
      </c>
      <c r="D311" t="str">
        <f t="shared" ca="1" si="14"/>
        <v>Nederlandse Vissersbond</v>
      </c>
    </row>
    <row r="312" spans="1:4">
      <c r="A312" s="106" t="s">
        <v>106</v>
      </c>
      <c r="B312" t="str">
        <f t="shared" ca="1" si="15"/>
        <v>UQ-021</v>
      </c>
      <c r="C312" t="str">
        <f t="shared" ca="1" si="13"/>
        <v>NL</v>
      </c>
      <c r="D312" t="str">
        <f t="shared" ca="1" si="14"/>
        <v>Rousant</v>
      </c>
    </row>
    <row r="313" spans="1:4">
      <c r="A313" s="106" t="s">
        <v>200</v>
      </c>
      <c r="B313" t="str">
        <f t="shared" ca="1" si="15"/>
        <v>VAR-006</v>
      </c>
      <c r="C313" t="str">
        <f t="shared" ca="1" si="13"/>
        <v>DE</v>
      </c>
      <c r="D313" t="str">
        <f t="shared" ca="1" si="14"/>
        <v>EZDK</v>
      </c>
    </row>
    <row r="314" spans="1:4">
      <c r="A314" s="106" t="s">
        <v>294</v>
      </c>
      <c r="B314" t="str">
        <f t="shared" ca="1" si="15"/>
        <v>VD-006</v>
      </c>
      <c r="C314" t="str">
        <f t="shared" ca="1" si="13"/>
        <v>NL</v>
      </c>
      <c r="D314" t="str">
        <f t="shared" ca="1" si="14"/>
        <v>Nederlandse Vissersbond</v>
      </c>
    </row>
    <row r="315" spans="1:4">
      <c r="A315" s="106" t="s">
        <v>106</v>
      </c>
      <c r="B315" t="str">
        <f t="shared" ca="1" si="15"/>
        <v>VLI-007</v>
      </c>
      <c r="C315" t="str">
        <f t="shared" ca="1" si="13"/>
        <v>NL</v>
      </c>
      <c r="D315" t="str">
        <f t="shared" ca="1" si="14"/>
        <v>Nederlandse Vissersbond</v>
      </c>
    </row>
    <row r="316" spans="1:4">
      <c r="A316" s="106" t="s">
        <v>200</v>
      </c>
      <c r="B316" t="str">
        <f t="shared" ca="1" si="15"/>
        <v>VLI-027</v>
      </c>
      <c r="C316" t="str">
        <f t="shared" ca="1" si="13"/>
        <v>NL</v>
      </c>
      <c r="D316" t="str">
        <f t="shared" ca="1" si="14"/>
        <v>Delta Zuid</v>
      </c>
    </row>
    <row r="317" spans="1:4">
      <c r="A317" s="106" t="s">
        <v>295</v>
      </c>
      <c r="B317" t="str">
        <f t="shared" ca="1" si="15"/>
        <v>WAR-058</v>
      </c>
      <c r="C317" t="str">
        <f t="shared" ca="1" si="13"/>
        <v>DE</v>
      </c>
      <c r="D317" t="str">
        <f t="shared" ca="1" si="14"/>
        <v>EZDK</v>
      </c>
    </row>
    <row r="318" spans="1:4">
      <c r="A318" s="106" t="s">
        <v>106</v>
      </c>
      <c r="B318" t="str">
        <f t="shared" ca="1" si="15"/>
        <v>WK-010</v>
      </c>
      <c r="C318" t="str">
        <f t="shared" ca="1" si="13"/>
        <v>NL</v>
      </c>
      <c r="D318" t="str">
        <f t="shared" ca="1" si="14"/>
        <v>Nederlandse Vissersbond</v>
      </c>
    </row>
    <row r="319" spans="1:4">
      <c r="A319" s="106" t="s">
        <v>204</v>
      </c>
      <c r="B319" t="str">
        <f t="shared" ca="1" si="15"/>
        <v>WL-002</v>
      </c>
      <c r="C319" t="str">
        <f t="shared" ca="1" si="13"/>
        <v>NL</v>
      </c>
      <c r="D319" t="str">
        <f t="shared" ca="1" si="14"/>
        <v>Rousant</v>
      </c>
    </row>
    <row r="320" spans="1:4">
      <c r="A320" s="106" t="s">
        <v>296</v>
      </c>
      <c r="B320" t="str">
        <f t="shared" ca="1" si="15"/>
        <v>WL-003</v>
      </c>
      <c r="C320" t="str">
        <f t="shared" ca="1" si="13"/>
        <v>NL</v>
      </c>
      <c r="D320" t="str">
        <f t="shared" ca="1" si="14"/>
        <v>Nederlandse Vissersbond</v>
      </c>
    </row>
    <row r="321" spans="1:4">
      <c r="A321" s="106" t="s">
        <v>106</v>
      </c>
      <c r="B321" t="str">
        <f t="shared" ca="1" si="15"/>
        <v>WL-004</v>
      </c>
      <c r="C321" t="str">
        <f t="shared" ca="1" si="13"/>
        <v>NL</v>
      </c>
      <c r="D321" t="str">
        <f t="shared" ca="1" si="14"/>
        <v>Nederlandse Vissersbond</v>
      </c>
    </row>
    <row r="322" spans="1:4">
      <c r="A322" s="106" t="s">
        <v>200</v>
      </c>
      <c r="B322" t="str">
        <f t="shared" ca="1" si="15"/>
        <v>WL-008</v>
      </c>
      <c r="C322" t="str">
        <f t="shared" ca="1" si="13"/>
        <v>NL</v>
      </c>
      <c r="D322" t="str">
        <f t="shared" ca="1" si="14"/>
        <v>Nederlandse Vissersbond</v>
      </c>
    </row>
    <row r="323" spans="1:4">
      <c r="A323" s="106" t="s">
        <v>297</v>
      </c>
      <c r="B323" t="str">
        <f t="shared" ca="1" si="15"/>
        <v>WL-015</v>
      </c>
      <c r="C323" t="str">
        <f t="shared" ca="1" si="13"/>
        <v>NL</v>
      </c>
      <c r="D323" t="str">
        <f t="shared" ca="1" si="14"/>
        <v>Nederlandse Vissersbond</v>
      </c>
    </row>
    <row r="324" spans="1:4">
      <c r="A324" s="106" t="s">
        <v>106</v>
      </c>
      <c r="B324" t="str">
        <f t="shared" ca="1" si="15"/>
        <v>WL-018</v>
      </c>
      <c r="C324" t="str">
        <f t="shared" ca="1" si="13"/>
        <v>NL</v>
      </c>
      <c r="D324" t="str">
        <f t="shared" ca="1" si="14"/>
        <v>Nederlandse Vissersbond</v>
      </c>
    </row>
    <row r="325" spans="1:4">
      <c r="A325" s="106" t="s">
        <v>198</v>
      </c>
      <c r="B325" t="str">
        <f t="shared" ca="1" si="15"/>
        <v>WL-020</v>
      </c>
      <c r="C325" t="str">
        <f t="shared" ref="C325:C388" ca="1" si="16">OFFSET($A$1,(ROW(A322)*3)-1,0)</f>
        <v>NL</v>
      </c>
      <c r="D325" t="str">
        <f t="shared" ca="1" si="14"/>
        <v>Nederlandse Vissersbond</v>
      </c>
    </row>
    <row r="326" spans="1:4">
      <c r="A326" s="106" t="s">
        <v>298</v>
      </c>
      <c r="B326" t="str">
        <f t="shared" ca="1" si="15"/>
        <v>WL-022</v>
      </c>
      <c r="C326" t="str">
        <f t="shared" ca="1" si="16"/>
        <v>NL</v>
      </c>
      <c r="D326" t="str">
        <f t="shared" ref="D326:D389" ca="1" si="17">OFFSET($A$5,(ROW(A322)*3)-1,0)</f>
        <v>Nederlandse Vissersbond</v>
      </c>
    </row>
    <row r="327" spans="1:4">
      <c r="A327" s="106" t="s">
        <v>175</v>
      </c>
      <c r="B327" t="str">
        <f t="shared" ref="B327:B390" ca="1" si="18">OFFSET($A$3,(ROW(A323)*3)-1,0)</f>
        <v>WL-025</v>
      </c>
      <c r="C327" t="str">
        <f t="shared" ca="1" si="16"/>
        <v>NL</v>
      </c>
      <c r="D327" t="str">
        <f t="shared" ca="1" si="17"/>
        <v>Nederlandse Vissersbond</v>
      </c>
    </row>
    <row r="328" spans="1:4">
      <c r="A328" s="106" t="s">
        <v>235</v>
      </c>
      <c r="B328" t="str">
        <f t="shared" ca="1" si="18"/>
        <v>WL-028</v>
      </c>
      <c r="C328" t="str">
        <f t="shared" ca="1" si="16"/>
        <v>NL</v>
      </c>
      <c r="D328" t="str">
        <f t="shared" ca="1" si="17"/>
        <v>Rousant</v>
      </c>
    </row>
    <row r="329" spans="1:4">
      <c r="A329" s="106" t="s">
        <v>299</v>
      </c>
      <c r="B329" t="str">
        <f t="shared" ca="1" si="18"/>
        <v>WL-033</v>
      </c>
      <c r="C329" t="str">
        <f t="shared" ca="1" si="16"/>
        <v>NL</v>
      </c>
      <c r="D329" t="str">
        <f t="shared" ca="1" si="17"/>
        <v>Rousant</v>
      </c>
    </row>
    <row r="330" spans="1:4">
      <c r="A330" s="106" t="s">
        <v>106</v>
      </c>
      <c r="B330" t="str">
        <f t="shared" ca="1" si="18"/>
        <v>WL-039</v>
      </c>
      <c r="C330" t="str">
        <f t="shared" ca="1" si="16"/>
        <v>NL</v>
      </c>
      <c r="D330" t="str">
        <f t="shared" ca="1" si="17"/>
        <v>Nederlandse Vissersbond</v>
      </c>
    </row>
    <row r="331" spans="1:4">
      <c r="A331" s="106" t="s">
        <v>200</v>
      </c>
      <c r="B331" t="str">
        <f t="shared" ca="1" si="18"/>
        <v>WON-017</v>
      </c>
      <c r="C331" t="str">
        <f t="shared" ca="1" si="16"/>
        <v>NL</v>
      </c>
      <c r="D331" t="str">
        <f t="shared" ca="1" si="17"/>
        <v>Nederlandse Vissersbond</v>
      </c>
    </row>
    <row r="332" spans="1:4">
      <c r="A332" s="106" t="s">
        <v>300</v>
      </c>
      <c r="B332" t="str">
        <f t="shared" ca="1" si="18"/>
        <v>WON-050</v>
      </c>
      <c r="C332" t="str">
        <f t="shared" ca="1" si="16"/>
        <v>NL</v>
      </c>
      <c r="D332" t="str">
        <f t="shared" ca="1" si="17"/>
        <v>Nederlandse Vissersbond</v>
      </c>
    </row>
    <row r="333" spans="1:4">
      <c r="A333" s="106" t="s">
        <v>106</v>
      </c>
      <c r="B333" t="str">
        <f t="shared" ca="1" si="18"/>
        <v>WON-077</v>
      </c>
      <c r="C333" t="str">
        <f t="shared" ca="1" si="16"/>
        <v>NL</v>
      </c>
      <c r="D333" t="str">
        <f t="shared" ca="1" si="17"/>
        <v>Nederlandse Vissersbond</v>
      </c>
    </row>
    <row r="334" spans="1:4">
      <c r="A334" s="106" t="s">
        <v>200</v>
      </c>
      <c r="B334" t="str">
        <f t="shared" ca="1" si="18"/>
        <v>WR-001</v>
      </c>
      <c r="C334" t="str">
        <f t="shared" ca="1" si="16"/>
        <v>NL</v>
      </c>
      <c r="D334" t="str">
        <f t="shared" ca="1" si="17"/>
        <v>Wieringen</v>
      </c>
    </row>
    <row r="335" spans="1:4">
      <c r="A335" s="106" t="s">
        <v>301</v>
      </c>
      <c r="B335" t="str">
        <f t="shared" ca="1" si="18"/>
        <v>WR-002</v>
      </c>
      <c r="C335" t="str">
        <f t="shared" ca="1" si="16"/>
        <v>NL</v>
      </c>
      <c r="D335" t="str">
        <f t="shared" ca="1" si="17"/>
        <v>Rousant</v>
      </c>
    </row>
    <row r="336" spans="1:4">
      <c r="A336" s="106" t="s">
        <v>106</v>
      </c>
      <c r="B336" t="str">
        <f t="shared" ca="1" si="18"/>
        <v>WR-007</v>
      </c>
      <c r="C336" t="str">
        <f t="shared" ca="1" si="16"/>
        <v>NL</v>
      </c>
      <c r="D336" t="str">
        <f t="shared" ca="1" si="17"/>
        <v>Wieringen</v>
      </c>
    </row>
    <row r="337" spans="1:4">
      <c r="A337" s="106" t="s">
        <v>200</v>
      </c>
      <c r="B337" t="str">
        <f t="shared" ca="1" si="18"/>
        <v>WR-008</v>
      </c>
      <c r="C337" t="str">
        <f t="shared" ca="1" si="16"/>
        <v>NL</v>
      </c>
      <c r="D337" t="str">
        <f t="shared" ca="1" si="17"/>
        <v>Nederlandse Vissersbond</v>
      </c>
    </row>
    <row r="338" spans="1:4">
      <c r="A338" s="106" t="s">
        <v>302</v>
      </c>
      <c r="B338" t="str">
        <f t="shared" ca="1" si="18"/>
        <v>WR-009</v>
      </c>
      <c r="C338" t="str">
        <f t="shared" ca="1" si="16"/>
        <v>NL</v>
      </c>
      <c r="D338" t="str">
        <f t="shared" ca="1" si="17"/>
        <v>Nederlandse Vissersbond</v>
      </c>
    </row>
    <row r="339" spans="1:4">
      <c r="A339" s="106" t="s">
        <v>175</v>
      </c>
      <c r="B339" t="str">
        <f t="shared" ca="1" si="18"/>
        <v>WR-012</v>
      </c>
      <c r="C339" t="str">
        <f t="shared" ca="1" si="16"/>
        <v>NL</v>
      </c>
      <c r="D339" t="str">
        <f t="shared" ca="1" si="17"/>
        <v>Wieringen</v>
      </c>
    </row>
    <row r="340" spans="1:4">
      <c r="A340" s="106" t="s">
        <v>192</v>
      </c>
      <c r="B340" t="str">
        <f t="shared" ca="1" si="18"/>
        <v>WR-014</v>
      </c>
      <c r="C340" t="str">
        <f t="shared" ca="1" si="16"/>
        <v>NL</v>
      </c>
      <c r="D340" t="str">
        <f t="shared" ca="1" si="17"/>
        <v>Wieringen</v>
      </c>
    </row>
    <row r="341" spans="1:4">
      <c r="A341" s="106" t="s">
        <v>303</v>
      </c>
      <c r="B341" t="str">
        <f t="shared" ca="1" si="18"/>
        <v>WR-018</v>
      </c>
      <c r="C341" t="str">
        <f t="shared" ca="1" si="16"/>
        <v>NL</v>
      </c>
      <c r="D341" t="str">
        <f t="shared" ca="1" si="17"/>
        <v>Nederlandse Vissersbond</v>
      </c>
    </row>
    <row r="342" spans="1:4">
      <c r="A342" s="106" t="s">
        <v>106</v>
      </c>
      <c r="B342" t="str">
        <f t="shared" ca="1" si="18"/>
        <v>WR-020</v>
      </c>
      <c r="C342" t="str">
        <f t="shared" ca="1" si="16"/>
        <v>NL</v>
      </c>
      <c r="D342" t="str">
        <f t="shared" ca="1" si="17"/>
        <v>Wieringen</v>
      </c>
    </row>
    <row r="343" spans="1:4">
      <c r="A343" s="106" t="s">
        <v>200</v>
      </c>
      <c r="B343" t="str">
        <f t="shared" ca="1" si="18"/>
        <v>WR-021</v>
      </c>
      <c r="C343" t="str">
        <f t="shared" ca="1" si="16"/>
        <v>NL</v>
      </c>
      <c r="D343" t="str">
        <f t="shared" ca="1" si="17"/>
        <v>Wieringen</v>
      </c>
    </row>
    <row r="344" spans="1:4">
      <c r="A344" s="106" t="s">
        <v>304</v>
      </c>
      <c r="B344" t="str">
        <f t="shared" ca="1" si="18"/>
        <v>WR-022</v>
      </c>
      <c r="C344" t="str">
        <f t="shared" ca="1" si="16"/>
        <v>NL</v>
      </c>
      <c r="D344" t="str">
        <f t="shared" ca="1" si="17"/>
        <v>Nederlandse Vissersbond</v>
      </c>
    </row>
    <row r="345" spans="1:4">
      <c r="A345" s="106" t="s">
        <v>106</v>
      </c>
      <c r="B345" t="str">
        <f t="shared" ca="1" si="18"/>
        <v>WR-023</v>
      </c>
      <c r="C345" t="str">
        <f t="shared" ca="1" si="16"/>
        <v>NL</v>
      </c>
      <c r="D345" t="str">
        <f t="shared" ca="1" si="17"/>
        <v>Wieringen</v>
      </c>
    </row>
    <row r="346" spans="1:4">
      <c r="A346" s="106" t="s">
        <v>200</v>
      </c>
      <c r="B346" t="str">
        <f t="shared" ca="1" si="18"/>
        <v>WR-027</v>
      </c>
      <c r="C346" t="str">
        <f t="shared" ca="1" si="16"/>
        <v>NL</v>
      </c>
      <c r="D346" t="str">
        <f t="shared" ca="1" si="17"/>
        <v>Wieringen</v>
      </c>
    </row>
    <row r="347" spans="1:4">
      <c r="A347" s="106" t="s">
        <v>305</v>
      </c>
      <c r="B347" t="str">
        <f t="shared" ca="1" si="18"/>
        <v>WR-029</v>
      </c>
      <c r="C347" t="str">
        <f t="shared" ca="1" si="16"/>
        <v>NL</v>
      </c>
      <c r="D347" t="str">
        <f t="shared" ca="1" si="17"/>
        <v>Wieringen</v>
      </c>
    </row>
    <row r="348" spans="1:4">
      <c r="A348" s="106" t="s">
        <v>106</v>
      </c>
      <c r="B348" t="str">
        <f t="shared" ca="1" si="18"/>
        <v>WR-030</v>
      </c>
      <c r="C348" t="str">
        <f t="shared" ca="1" si="16"/>
        <v>NL</v>
      </c>
      <c r="D348" t="str">
        <f t="shared" ca="1" si="17"/>
        <v>Wieringen</v>
      </c>
    </row>
    <row r="349" spans="1:4">
      <c r="A349" s="106" t="s">
        <v>200</v>
      </c>
      <c r="B349" t="str">
        <f t="shared" ca="1" si="18"/>
        <v>WR-036</v>
      </c>
      <c r="C349" t="str">
        <f t="shared" ca="1" si="16"/>
        <v>NL</v>
      </c>
      <c r="D349" t="str">
        <f t="shared" ca="1" si="17"/>
        <v>Wieringen</v>
      </c>
    </row>
    <row r="350" spans="1:4">
      <c r="A350" s="106" t="s">
        <v>306</v>
      </c>
      <c r="B350" t="str">
        <f t="shared" ca="1" si="18"/>
        <v>WR-050</v>
      </c>
      <c r="C350" t="str">
        <f t="shared" ca="1" si="16"/>
        <v>NL</v>
      </c>
      <c r="D350" t="str">
        <f t="shared" ca="1" si="17"/>
        <v>Wieringen</v>
      </c>
    </row>
    <row r="351" spans="1:4">
      <c r="A351" s="106" t="s">
        <v>106</v>
      </c>
      <c r="B351" t="str">
        <f t="shared" ca="1" si="18"/>
        <v>WR-054</v>
      </c>
      <c r="C351" t="str">
        <f t="shared" ca="1" si="16"/>
        <v>NL</v>
      </c>
      <c r="D351" t="str">
        <f t="shared" ca="1" si="17"/>
        <v>Wieringen</v>
      </c>
    </row>
    <row r="352" spans="1:4">
      <c r="A352" s="106" t="s">
        <v>200</v>
      </c>
      <c r="B352" t="str">
        <f t="shared" ca="1" si="18"/>
        <v>WR-057</v>
      </c>
      <c r="C352" t="str">
        <f t="shared" ca="1" si="16"/>
        <v>NL</v>
      </c>
      <c r="D352" t="str">
        <f t="shared" ca="1" si="17"/>
        <v>Wieringen</v>
      </c>
    </row>
    <row r="353" spans="1:4">
      <c r="A353" s="106" t="s">
        <v>307</v>
      </c>
      <c r="B353" t="str">
        <f t="shared" ca="1" si="18"/>
        <v>WR-071</v>
      </c>
      <c r="C353" t="str">
        <f t="shared" ca="1" si="16"/>
        <v>NL</v>
      </c>
      <c r="D353" t="str">
        <f t="shared" ca="1" si="17"/>
        <v>Delta Zuid</v>
      </c>
    </row>
    <row r="354" spans="1:4">
      <c r="A354" s="106" t="s">
        <v>175</v>
      </c>
      <c r="B354" t="str">
        <f t="shared" ca="1" si="18"/>
        <v>WR-072</v>
      </c>
      <c r="C354" t="str">
        <f t="shared" ca="1" si="16"/>
        <v>NL</v>
      </c>
      <c r="D354" t="str">
        <f t="shared" ca="1" si="17"/>
        <v>Nederlandse Vissersbond</v>
      </c>
    </row>
    <row r="355" spans="1:4">
      <c r="A355" s="106" t="s">
        <v>185</v>
      </c>
      <c r="B355" t="str">
        <f t="shared" ca="1" si="18"/>
        <v>WR-075</v>
      </c>
      <c r="C355" t="str">
        <f t="shared" ca="1" si="16"/>
        <v>NL</v>
      </c>
      <c r="D355" t="str">
        <f t="shared" ca="1" si="17"/>
        <v>Rousant</v>
      </c>
    </row>
    <row r="356" spans="1:4">
      <c r="A356" s="106" t="s">
        <v>308</v>
      </c>
      <c r="B356" t="str">
        <f t="shared" ca="1" si="18"/>
        <v>WR-080</v>
      </c>
      <c r="C356" t="str">
        <f t="shared" ca="1" si="16"/>
        <v>NL</v>
      </c>
      <c r="D356" t="str">
        <f t="shared" ca="1" si="17"/>
        <v>Wieringen</v>
      </c>
    </row>
    <row r="357" spans="1:4">
      <c r="A357" s="106" t="s">
        <v>175</v>
      </c>
      <c r="B357" t="str">
        <f t="shared" ca="1" si="18"/>
        <v>WR-084</v>
      </c>
      <c r="C357" t="str">
        <f t="shared" ca="1" si="16"/>
        <v>NL</v>
      </c>
      <c r="D357" t="str">
        <f t="shared" ca="1" si="17"/>
        <v>Wieringen</v>
      </c>
    </row>
    <row r="358" spans="1:4">
      <c r="A358" s="106" t="s">
        <v>204</v>
      </c>
      <c r="B358" t="str">
        <f t="shared" ca="1" si="18"/>
        <v>WR-085</v>
      </c>
      <c r="C358" t="str">
        <f t="shared" ca="1" si="16"/>
        <v>NL</v>
      </c>
      <c r="D358" t="str">
        <f t="shared" ca="1" si="17"/>
        <v>Wieringen</v>
      </c>
    </row>
    <row r="359" spans="1:4">
      <c r="A359" s="106" t="s">
        <v>309</v>
      </c>
      <c r="B359" t="str">
        <f t="shared" ca="1" si="18"/>
        <v>WR-088</v>
      </c>
      <c r="C359" t="str">
        <f t="shared" ca="1" si="16"/>
        <v>NL</v>
      </c>
      <c r="D359" t="str">
        <f t="shared" ca="1" si="17"/>
        <v>Wieringen</v>
      </c>
    </row>
    <row r="360" spans="1:4">
      <c r="A360" s="106" t="s">
        <v>175</v>
      </c>
      <c r="B360" t="str">
        <f t="shared" ca="1" si="18"/>
        <v>WR-089</v>
      </c>
      <c r="C360" t="str">
        <f t="shared" ca="1" si="16"/>
        <v>NL</v>
      </c>
      <c r="D360" t="str">
        <f t="shared" ca="1" si="17"/>
        <v>Wieringen</v>
      </c>
    </row>
    <row r="361" spans="1:4">
      <c r="A361" s="106" t="s">
        <v>235</v>
      </c>
      <c r="B361" t="str">
        <f t="shared" ca="1" si="18"/>
        <v>WR-098</v>
      </c>
      <c r="C361" t="str">
        <f t="shared" ca="1" si="16"/>
        <v>NL</v>
      </c>
      <c r="D361" t="str">
        <f t="shared" ca="1" si="17"/>
        <v>Wieringen</v>
      </c>
    </row>
    <row r="362" spans="1:4">
      <c r="A362" s="106" t="s">
        <v>310</v>
      </c>
      <c r="B362" t="str">
        <f t="shared" ca="1" si="18"/>
        <v>WR-103</v>
      </c>
      <c r="C362" t="str">
        <f t="shared" ca="1" si="16"/>
        <v>NL</v>
      </c>
      <c r="D362" t="str">
        <f t="shared" ca="1" si="17"/>
        <v>Nederlandse Vissersbond</v>
      </c>
    </row>
    <row r="363" spans="1:4">
      <c r="A363" s="106" t="s">
        <v>175</v>
      </c>
      <c r="B363" t="str">
        <f t="shared" ca="1" si="18"/>
        <v>WR-106</v>
      </c>
      <c r="C363" t="str">
        <f t="shared" ca="1" si="16"/>
        <v>NL</v>
      </c>
      <c r="D363" t="str">
        <f t="shared" ca="1" si="17"/>
        <v>Nederlandse Vissersbond</v>
      </c>
    </row>
    <row r="364" spans="1:4">
      <c r="A364" s="106" t="s">
        <v>192</v>
      </c>
      <c r="B364" t="str">
        <f t="shared" ca="1" si="18"/>
        <v>WR-108</v>
      </c>
      <c r="C364" t="str">
        <f t="shared" ca="1" si="16"/>
        <v>NL</v>
      </c>
      <c r="D364" t="str">
        <f t="shared" ca="1" si="17"/>
        <v>Wieringen</v>
      </c>
    </row>
    <row r="365" spans="1:4">
      <c r="A365" s="106" t="s">
        <v>311</v>
      </c>
      <c r="B365" t="str">
        <f t="shared" ca="1" si="18"/>
        <v>WR-109</v>
      </c>
      <c r="C365" t="str">
        <f t="shared" ca="1" si="16"/>
        <v>NL</v>
      </c>
      <c r="D365" t="str">
        <f t="shared" ca="1" si="17"/>
        <v>Wieringen</v>
      </c>
    </row>
    <row r="366" spans="1:4">
      <c r="A366" s="106" t="s">
        <v>175</v>
      </c>
      <c r="B366" t="str">
        <f t="shared" ca="1" si="18"/>
        <v>WR-112</v>
      </c>
      <c r="C366" t="str">
        <f t="shared" ca="1" si="16"/>
        <v>NL</v>
      </c>
      <c r="D366" t="str">
        <f t="shared" ca="1" si="17"/>
        <v>Wieringen</v>
      </c>
    </row>
    <row r="367" spans="1:4">
      <c r="A367" s="106" t="s">
        <v>235</v>
      </c>
      <c r="B367" t="str">
        <f t="shared" ca="1" si="18"/>
        <v>WR-117</v>
      </c>
      <c r="C367" t="str">
        <f t="shared" ca="1" si="16"/>
        <v>NL</v>
      </c>
      <c r="D367" t="str">
        <f t="shared" ca="1" si="17"/>
        <v>Wieringen</v>
      </c>
    </row>
    <row r="368" spans="1:4">
      <c r="A368" s="106" t="s">
        <v>312</v>
      </c>
      <c r="B368" t="str">
        <f t="shared" ca="1" si="18"/>
        <v>WR-122</v>
      </c>
      <c r="C368" t="str">
        <f t="shared" ca="1" si="16"/>
        <v>NL</v>
      </c>
      <c r="D368" t="str">
        <f t="shared" ca="1" si="17"/>
        <v>Wieringen</v>
      </c>
    </row>
    <row r="369" spans="1:4">
      <c r="A369" s="106" t="s">
        <v>175</v>
      </c>
      <c r="B369" t="str">
        <f t="shared" ca="1" si="18"/>
        <v>WR-123</v>
      </c>
      <c r="C369" t="str">
        <f t="shared" ca="1" si="16"/>
        <v>NL</v>
      </c>
      <c r="D369" t="str">
        <f t="shared" ca="1" si="17"/>
        <v>Nederlandse Vissersbond</v>
      </c>
    </row>
    <row r="370" spans="1:4">
      <c r="A370" s="106" t="s">
        <v>185</v>
      </c>
      <c r="B370" t="str">
        <f t="shared" ca="1" si="18"/>
        <v>WR-126</v>
      </c>
      <c r="C370" t="str">
        <f t="shared" ca="1" si="16"/>
        <v>NL</v>
      </c>
      <c r="D370" t="str">
        <f t="shared" ca="1" si="17"/>
        <v>Rousant</v>
      </c>
    </row>
    <row r="371" spans="1:4">
      <c r="A371" s="106" t="s">
        <v>313</v>
      </c>
      <c r="B371" t="str">
        <f t="shared" ca="1" si="18"/>
        <v>WR-129</v>
      </c>
      <c r="C371" t="str">
        <f t="shared" ca="1" si="16"/>
        <v>NL</v>
      </c>
      <c r="D371" t="str">
        <f t="shared" ca="1" si="17"/>
        <v>Nederlandse Vissersbond</v>
      </c>
    </row>
    <row r="372" spans="1:4">
      <c r="A372" s="106" t="s">
        <v>175</v>
      </c>
      <c r="B372" t="str">
        <f t="shared" ca="1" si="18"/>
        <v>WR-130</v>
      </c>
      <c r="C372" t="str">
        <f t="shared" ca="1" si="16"/>
        <v>NL</v>
      </c>
      <c r="D372" t="str">
        <f t="shared" ca="1" si="17"/>
        <v>Wieringen</v>
      </c>
    </row>
    <row r="373" spans="1:4">
      <c r="A373" s="106" t="s">
        <v>185</v>
      </c>
      <c r="B373" t="str">
        <f t="shared" ca="1" si="18"/>
        <v>WR-143</v>
      </c>
      <c r="C373" t="str">
        <f t="shared" ca="1" si="16"/>
        <v>NL</v>
      </c>
      <c r="D373" t="str">
        <f t="shared" ca="1" si="17"/>
        <v>Nederlandse Vissersbond</v>
      </c>
    </row>
    <row r="374" spans="1:4">
      <c r="A374" s="106" t="s">
        <v>314</v>
      </c>
      <c r="B374" t="str">
        <f t="shared" ca="1" si="18"/>
        <v>WR-181</v>
      </c>
      <c r="C374" t="str">
        <f t="shared" ca="1" si="16"/>
        <v>NL</v>
      </c>
      <c r="D374" t="str">
        <f t="shared" ca="1" si="17"/>
        <v>Wieringen</v>
      </c>
    </row>
    <row r="375" spans="1:4">
      <c r="A375" s="106" t="s">
        <v>175</v>
      </c>
      <c r="B375" t="str">
        <f t="shared" ca="1" si="18"/>
        <v>WR-189</v>
      </c>
      <c r="C375" t="str">
        <f t="shared" ca="1" si="16"/>
        <v>NL</v>
      </c>
      <c r="D375" t="str">
        <f t="shared" ca="1" si="17"/>
        <v>Nederlandse Vissersbond</v>
      </c>
    </row>
    <row r="376" spans="1:4">
      <c r="A376" s="106" t="s">
        <v>192</v>
      </c>
      <c r="B376" t="str">
        <f t="shared" ca="1" si="18"/>
        <v>WR-212</v>
      </c>
      <c r="C376" t="str">
        <f t="shared" ca="1" si="16"/>
        <v>NL</v>
      </c>
      <c r="D376" t="str">
        <f t="shared" ca="1" si="17"/>
        <v>Wieringen</v>
      </c>
    </row>
    <row r="377" spans="1:4">
      <c r="A377" s="106" t="s">
        <v>315</v>
      </c>
      <c r="B377" t="str">
        <f t="shared" ca="1" si="18"/>
        <v>WR-213</v>
      </c>
      <c r="C377" t="str">
        <f t="shared" ca="1" si="16"/>
        <v>NL</v>
      </c>
      <c r="D377" t="str">
        <f t="shared" ca="1" si="17"/>
        <v>Wieringen</v>
      </c>
    </row>
    <row r="378" spans="1:4">
      <c r="A378" s="106" t="s">
        <v>109</v>
      </c>
      <c r="B378" t="str">
        <f t="shared" ca="1" si="18"/>
        <v>WR-222</v>
      </c>
      <c r="C378" t="str">
        <f t="shared" ca="1" si="16"/>
        <v>NL</v>
      </c>
      <c r="D378" t="str">
        <f t="shared" ca="1" si="17"/>
        <v>Wieringen</v>
      </c>
    </row>
    <row r="379" spans="1:4">
      <c r="A379" s="106" t="s">
        <v>244</v>
      </c>
      <c r="B379" t="str">
        <f t="shared" ca="1" si="18"/>
        <v>WR-226</v>
      </c>
      <c r="C379" t="str">
        <f t="shared" ca="1" si="16"/>
        <v>NL</v>
      </c>
      <c r="D379" t="str">
        <f t="shared" ca="1" si="17"/>
        <v>Rousant</v>
      </c>
    </row>
    <row r="380" spans="1:4">
      <c r="A380" s="106" t="s">
        <v>316</v>
      </c>
      <c r="B380" t="str">
        <f t="shared" ca="1" si="18"/>
        <v>WR-230</v>
      </c>
      <c r="C380" t="str">
        <f t="shared" ca="1" si="16"/>
        <v>NL</v>
      </c>
      <c r="D380" t="str">
        <f t="shared" ca="1" si="17"/>
        <v>Wieringen</v>
      </c>
    </row>
    <row r="381" spans="1:4">
      <c r="A381" s="106" t="s">
        <v>109</v>
      </c>
      <c r="B381" t="str">
        <f t="shared" ca="1" si="18"/>
        <v>WR-244</v>
      </c>
      <c r="C381" t="str">
        <f t="shared" ca="1" si="16"/>
        <v>NL</v>
      </c>
      <c r="D381" t="str">
        <f t="shared" ca="1" si="17"/>
        <v>Nederlandse Vissersbond</v>
      </c>
    </row>
    <row r="382" spans="1:4">
      <c r="A382" s="106" t="s">
        <v>244</v>
      </c>
      <c r="B382" t="str">
        <f t="shared" ca="1" si="18"/>
        <v>WR-274</v>
      </c>
      <c r="C382" t="str">
        <f t="shared" ca="1" si="16"/>
        <v>NL</v>
      </c>
      <c r="D382" t="str">
        <f t="shared" ca="1" si="17"/>
        <v>Wieringen</v>
      </c>
    </row>
    <row r="383" spans="1:4">
      <c r="A383" s="106" t="s">
        <v>317</v>
      </c>
      <c r="B383" t="str">
        <f t="shared" ca="1" si="18"/>
        <v>WR-289</v>
      </c>
      <c r="C383" t="str">
        <f t="shared" ca="1" si="16"/>
        <v>NL</v>
      </c>
      <c r="D383" t="str">
        <f t="shared" ca="1" si="17"/>
        <v>Nederlandse Vissersbond</v>
      </c>
    </row>
    <row r="384" spans="1:4">
      <c r="A384" s="106" t="s">
        <v>109</v>
      </c>
      <c r="B384" t="str">
        <f t="shared" ca="1" si="18"/>
        <v>WR-291</v>
      </c>
      <c r="C384" t="str">
        <f t="shared" ca="1" si="16"/>
        <v>NL</v>
      </c>
      <c r="D384" t="str">
        <f t="shared" ca="1" si="17"/>
        <v>Wieringen</v>
      </c>
    </row>
    <row r="385" spans="1:4">
      <c r="A385" s="106" t="s">
        <v>244</v>
      </c>
      <c r="B385" t="str">
        <f t="shared" ca="1" si="18"/>
        <v>WRE-001</v>
      </c>
      <c r="C385" t="str">
        <f t="shared" ca="1" si="16"/>
        <v>DE</v>
      </c>
      <c r="D385" t="str">
        <f t="shared" ca="1" si="17"/>
        <v>EZDK</v>
      </c>
    </row>
    <row r="386" spans="1:4">
      <c r="A386" s="106" t="s">
        <v>318</v>
      </c>
      <c r="B386" t="str">
        <f t="shared" ca="1" si="18"/>
        <v>WRE-002</v>
      </c>
      <c r="C386" t="str">
        <f t="shared" ca="1" si="16"/>
        <v>DE</v>
      </c>
      <c r="D386" t="str">
        <f t="shared" ca="1" si="17"/>
        <v>Rousant</v>
      </c>
    </row>
    <row r="387" spans="1:4">
      <c r="A387" s="106" t="s">
        <v>109</v>
      </c>
      <c r="B387" t="str">
        <f t="shared" ca="1" si="18"/>
        <v>WRE-003</v>
      </c>
      <c r="C387" t="str">
        <f t="shared" ca="1" si="16"/>
        <v>DE</v>
      </c>
      <c r="D387" t="str">
        <f t="shared" ca="1" si="17"/>
        <v>EZDK</v>
      </c>
    </row>
    <row r="388" spans="1:4">
      <c r="A388" s="106" t="s">
        <v>244</v>
      </c>
      <c r="B388" t="str">
        <f t="shared" ca="1" si="18"/>
        <v>WRE-004</v>
      </c>
      <c r="C388" t="str">
        <f t="shared" ca="1" si="16"/>
        <v>DE</v>
      </c>
      <c r="D388" t="str">
        <f t="shared" ca="1" si="17"/>
        <v>EZDK</v>
      </c>
    </row>
    <row r="389" spans="1:4">
      <c r="A389" s="106" t="s">
        <v>319</v>
      </c>
      <c r="B389" t="str">
        <f t="shared" ca="1" si="18"/>
        <v>WRE-005</v>
      </c>
      <c r="C389" t="str">
        <f t="shared" ref="C389:C426" ca="1" si="19">OFFSET($A$1,(ROW(A386)*3)-1,0)</f>
        <v>DE</v>
      </c>
      <c r="D389" t="str">
        <f t="shared" ca="1" si="17"/>
        <v>EZDK</v>
      </c>
    </row>
    <row r="390" spans="1:4">
      <c r="A390" s="106" t="s">
        <v>109</v>
      </c>
      <c r="B390" t="str">
        <f t="shared" ca="1" si="18"/>
        <v>WRE-006</v>
      </c>
      <c r="C390" t="str">
        <f t="shared" ca="1" si="19"/>
        <v>DE</v>
      </c>
      <c r="D390" t="str">
        <f t="shared" ref="D390:D426" ca="1" si="20">OFFSET($A$5,(ROW(A386)*3)-1,0)</f>
        <v>EZDK</v>
      </c>
    </row>
    <row r="391" spans="1:4">
      <c r="A391" s="106" t="s">
        <v>244</v>
      </c>
      <c r="B391" t="str">
        <f t="shared" ref="B391:B426" ca="1" si="21">OFFSET($A$3,(ROW(A387)*3)-1,0)</f>
        <v>YE-003</v>
      </c>
      <c r="C391" t="str">
        <f t="shared" ca="1" si="19"/>
        <v>NL</v>
      </c>
      <c r="D391" t="str">
        <f t="shared" ca="1" si="20"/>
        <v>Nederlandse Vissersbond</v>
      </c>
    </row>
    <row r="392" spans="1:4">
      <c r="A392" s="106" t="s">
        <v>320</v>
      </c>
      <c r="B392" t="str">
        <f t="shared" ca="1" si="21"/>
        <v>YE-006</v>
      </c>
      <c r="C392" t="str">
        <f t="shared" ca="1" si="19"/>
        <v>NL</v>
      </c>
      <c r="D392" t="str">
        <f t="shared" ca="1" si="20"/>
        <v>Delta Zuid</v>
      </c>
    </row>
    <row r="393" spans="1:4">
      <c r="A393" s="106" t="s">
        <v>106</v>
      </c>
      <c r="B393" t="str">
        <f t="shared" ca="1" si="21"/>
        <v>YE-063</v>
      </c>
      <c r="C393" t="str">
        <f t="shared" ca="1" si="19"/>
        <v>NL</v>
      </c>
      <c r="D393" t="str">
        <f t="shared" ca="1" si="20"/>
        <v>Nederlandse Vissersbond</v>
      </c>
    </row>
    <row r="394" spans="1:4">
      <c r="A394" s="106" t="s">
        <v>200</v>
      </c>
      <c r="B394" t="str">
        <f t="shared" ca="1" si="21"/>
        <v>YE-076</v>
      </c>
      <c r="C394" t="str">
        <f t="shared" ca="1" si="19"/>
        <v>NL</v>
      </c>
      <c r="D394" t="str">
        <f t="shared" ca="1" si="20"/>
        <v>Nederlandse Vissersbond</v>
      </c>
    </row>
    <row r="395" spans="1:4">
      <c r="A395" s="106" t="s">
        <v>321</v>
      </c>
      <c r="B395" t="str">
        <f t="shared" ca="1" si="21"/>
        <v>YE-078</v>
      </c>
      <c r="C395" t="str">
        <f t="shared" ca="1" si="19"/>
        <v>NL</v>
      </c>
      <c r="D395" t="str">
        <f t="shared" ca="1" si="20"/>
        <v>Delta Zuid</v>
      </c>
    </row>
    <row r="396" spans="1:4">
      <c r="A396" s="106" t="s">
        <v>106</v>
      </c>
      <c r="B396" t="str">
        <f t="shared" ca="1" si="21"/>
        <v>YE-088</v>
      </c>
      <c r="C396" t="str">
        <f t="shared" ca="1" si="19"/>
        <v>NL</v>
      </c>
      <c r="D396" t="str">
        <f t="shared" ca="1" si="20"/>
        <v>Delta Zuid</v>
      </c>
    </row>
    <row r="397" spans="1:4">
      <c r="A397" s="106" t="s">
        <v>204</v>
      </c>
      <c r="B397" t="str">
        <f t="shared" ca="1" si="21"/>
        <v>YE-138</v>
      </c>
      <c r="C397" t="str">
        <f t="shared" ca="1" si="19"/>
        <v>NL</v>
      </c>
      <c r="D397" t="str">
        <f t="shared" ca="1" si="20"/>
        <v>Delta Zuid</v>
      </c>
    </row>
    <row r="398" spans="1:4">
      <c r="A398" s="106" t="s">
        <v>322</v>
      </c>
      <c r="B398" t="str">
        <f t="shared" ca="1" si="21"/>
        <v>YE-139</v>
      </c>
      <c r="C398" t="str">
        <f t="shared" ca="1" si="19"/>
        <v>NL</v>
      </c>
      <c r="D398" t="str">
        <f t="shared" ca="1" si="20"/>
        <v>Nederlandse Vissersbond</v>
      </c>
    </row>
    <row r="399" spans="1:4">
      <c r="A399" s="106" t="s">
        <v>106</v>
      </c>
      <c r="B399" t="str">
        <f t="shared" ca="1" si="21"/>
        <v>YE-238</v>
      </c>
      <c r="C399" t="str">
        <f t="shared" ca="1" si="19"/>
        <v>NL</v>
      </c>
      <c r="D399" t="str">
        <f t="shared" ca="1" si="20"/>
        <v>Delta Zuid</v>
      </c>
    </row>
    <row r="400" spans="1:4">
      <c r="A400" s="106" t="s">
        <v>200</v>
      </c>
      <c r="B400" t="str">
        <f t="shared" ca="1" si="21"/>
        <v>Z-008</v>
      </c>
      <c r="C400" t="str">
        <f t="shared" ca="1" si="19"/>
        <v>BE</v>
      </c>
      <c r="D400" t="str">
        <f t="shared" ca="1" si="20"/>
        <v>Delta Zuid</v>
      </c>
    </row>
    <row r="401" spans="1:4">
      <c r="A401" s="106" t="s">
        <v>323</v>
      </c>
      <c r="B401" t="str">
        <f t="shared" ca="1" si="21"/>
        <v>Z-080</v>
      </c>
      <c r="C401" t="str">
        <f t="shared" ca="1" si="19"/>
        <v>BE</v>
      </c>
      <c r="D401" t="str">
        <f t="shared" ca="1" si="20"/>
        <v>Urk</v>
      </c>
    </row>
    <row r="402" spans="1:4">
      <c r="A402" s="106" t="s">
        <v>106</v>
      </c>
      <c r="B402" t="str">
        <f t="shared" ca="1" si="21"/>
        <v>ZK-001</v>
      </c>
      <c r="C402" t="str">
        <f t="shared" ca="1" si="19"/>
        <v>NL</v>
      </c>
      <c r="D402" t="str">
        <f t="shared" ca="1" si="20"/>
        <v>Rousant</v>
      </c>
    </row>
    <row r="403" spans="1:4">
      <c r="A403" s="106" t="s">
        <v>200</v>
      </c>
      <c r="B403" t="str">
        <f t="shared" ca="1" si="21"/>
        <v>ZK-002</v>
      </c>
      <c r="C403" t="str">
        <f t="shared" ca="1" si="19"/>
        <v>NL</v>
      </c>
      <c r="D403" t="str">
        <f t="shared" ca="1" si="20"/>
        <v>Nederlandse Vissersbond</v>
      </c>
    </row>
    <row r="404" spans="1:4">
      <c r="A404" s="106" t="s">
        <v>324</v>
      </c>
      <c r="B404" t="str">
        <f t="shared" ca="1" si="21"/>
        <v>ZK-005</v>
      </c>
      <c r="C404" t="str">
        <f t="shared" ca="1" si="19"/>
        <v>NL</v>
      </c>
      <c r="D404" t="str">
        <f t="shared" ca="1" si="20"/>
        <v>Rousant</v>
      </c>
    </row>
    <row r="405" spans="1:4">
      <c r="A405" s="106" t="s">
        <v>106</v>
      </c>
      <c r="B405" t="str">
        <f t="shared" ca="1" si="21"/>
        <v>ZK-008</v>
      </c>
      <c r="C405" t="str">
        <f t="shared" ca="1" si="19"/>
        <v>NL</v>
      </c>
      <c r="D405" t="str">
        <f t="shared" ca="1" si="20"/>
        <v>Rousant</v>
      </c>
    </row>
    <row r="406" spans="1:4">
      <c r="A406" s="106" t="s">
        <v>206</v>
      </c>
      <c r="B406" t="str">
        <f t="shared" ca="1" si="21"/>
        <v>ZK-010</v>
      </c>
      <c r="C406" t="str">
        <f t="shared" ca="1" si="19"/>
        <v>NL</v>
      </c>
      <c r="D406" t="str">
        <f t="shared" ca="1" si="20"/>
        <v>Nederlandse Vissersbond</v>
      </c>
    </row>
    <row r="407" spans="1:4">
      <c r="A407" s="106" t="s">
        <v>325</v>
      </c>
      <c r="B407" t="str">
        <f t="shared" ca="1" si="21"/>
        <v>ZK-011</v>
      </c>
      <c r="C407" t="str">
        <f t="shared" ca="1" si="19"/>
        <v>NL</v>
      </c>
      <c r="D407" t="str">
        <f t="shared" ca="1" si="20"/>
        <v>Nederlandse Vissersbond</v>
      </c>
    </row>
    <row r="408" spans="1:4">
      <c r="A408" s="106" t="s">
        <v>106</v>
      </c>
      <c r="B408" t="str">
        <f t="shared" ca="1" si="21"/>
        <v>ZK-012</v>
      </c>
      <c r="C408" t="str">
        <f t="shared" ca="1" si="19"/>
        <v>NL</v>
      </c>
      <c r="D408" t="str">
        <f t="shared" ca="1" si="20"/>
        <v>Nederlandse Vissersbond</v>
      </c>
    </row>
    <row r="409" spans="1:4">
      <c r="A409" s="106" t="s">
        <v>200</v>
      </c>
      <c r="B409" t="str">
        <f t="shared" ca="1" si="21"/>
        <v>ZK-013</v>
      </c>
      <c r="C409" t="str">
        <f t="shared" ca="1" si="19"/>
        <v>NL</v>
      </c>
      <c r="D409" t="str">
        <f t="shared" ca="1" si="20"/>
        <v>Nederlandse Vissersbond</v>
      </c>
    </row>
    <row r="410" spans="1:4">
      <c r="A410" s="106" t="s">
        <v>326</v>
      </c>
      <c r="B410" t="str">
        <f t="shared" ca="1" si="21"/>
        <v>ZK-014</v>
      </c>
      <c r="C410" t="str">
        <f t="shared" ca="1" si="19"/>
        <v>NL</v>
      </c>
      <c r="D410" t="str">
        <f t="shared" ca="1" si="20"/>
        <v>Nederlandse Vissersbond</v>
      </c>
    </row>
    <row r="411" spans="1:4">
      <c r="A411" s="106" t="s">
        <v>106</v>
      </c>
      <c r="B411" t="str">
        <f t="shared" ca="1" si="21"/>
        <v>ZK-017</v>
      </c>
      <c r="C411" t="str">
        <f t="shared" ca="1" si="19"/>
        <v>NL</v>
      </c>
      <c r="D411" t="str">
        <f t="shared" ca="1" si="20"/>
        <v>Rousant</v>
      </c>
    </row>
    <row r="412" spans="1:4">
      <c r="A412" s="106" t="s">
        <v>206</v>
      </c>
      <c r="B412" t="str">
        <f t="shared" ca="1" si="21"/>
        <v>ZK-018</v>
      </c>
      <c r="C412" t="str">
        <f t="shared" ca="1" si="19"/>
        <v>NL</v>
      </c>
      <c r="D412" t="str">
        <f t="shared" ca="1" si="20"/>
        <v>Rousant</v>
      </c>
    </row>
    <row r="413" spans="1:4">
      <c r="A413" s="106" t="s">
        <v>327</v>
      </c>
      <c r="B413" t="str">
        <f t="shared" ca="1" si="21"/>
        <v>ZK-020</v>
      </c>
      <c r="C413" t="str">
        <f t="shared" ca="1" si="19"/>
        <v>NL</v>
      </c>
      <c r="D413" t="str">
        <f t="shared" ca="1" si="20"/>
        <v>Wieringen</v>
      </c>
    </row>
    <row r="414" spans="1:4">
      <c r="A414" s="106" t="s">
        <v>109</v>
      </c>
      <c r="B414" t="str">
        <f t="shared" ca="1" si="21"/>
        <v>ZK-021</v>
      </c>
      <c r="C414" t="str">
        <f t="shared" ca="1" si="19"/>
        <v>NL</v>
      </c>
      <c r="D414" t="str">
        <f t="shared" ca="1" si="20"/>
        <v>Rousant</v>
      </c>
    </row>
    <row r="415" spans="1:4">
      <c r="A415" s="106" t="s">
        <v>244</v>
      </c>
      <c r="B415" t="str">
        <f t="shared" ca="1" si="21"/>
        <v>ZK-023</v>
      </c>
      <c r="C415" t="str">
        <f t="shared" ca="1" si="19"/>
        <v>NL</v>
      </c>
      <c r="D415" t="str">
        <f t="shared" ca="1" si="20"/>
        <v>Rousant</v>
      </c>
    </row>
    <row r="416" spans="1:4">
      <c r="A416" s="106" t="s">
        <v>328</v>
      </c>
      <c r="B416" t="str">
        <f t="shared" ca="1" si="21"/>
        <v>ZK-037</v>
      </c>
      <c r="C416" t="str">
        <f t="shared" ca="1" si="19"/>
        <v>NL</v>
      </c>
      <c r="D416" t="str">
        <f t="shared" ca="1" si="20"/>
        <v>Nederlandse Vissersbond</v>
      </c>
    </row>
    <row r="417" spans="1:4">
      <c r="A417" s="106" t="s">
        <v>109</v>
      </c>
      <c r="B417" t="str">
        <f t="shared" ca="1" si="21"/>
        <v>ZK-043</v>
      </c>
      <c r="C417" t="str">
        <f t="shared" ca="1" si="19"/>
        <v>NL</v>
      </c>
      <c r="D417" t="str">
        <f t="shared" ca="1" si="20"/>
        <v>Rousant</v>
      </c>
    </row>
    <row r="418" spans="1:4">
      <c r="A418" s="106" t="s">
        <v>244</v>
      </c>
      <c r="B418" t="str">
        <f t="shared" ca="1" si="21"/>
        <v>ZK-044</v>
      </c>
      <c r="C418" t="str">
        <f t="shared" ca="1" si="19"/>
        <v>NL</v>
      </c>
      <c r="D418" t="str">
        <f t="shared" ca="1" si="20"/>
        <v>Rousant</v>
      </c>
    </row>
    <row r="419" spans="1:4">
      <c r="A419" s="106" t="s">
        <v>329</v>
      </c>
      <c r="B419" t="str">
        <f t="shared" ca="1" si="21"/>
        <v>ZK-046</v>
      </c>
      <c r="C419" t="str">
        <f t="shared" ca="1" si="19"/>
        <v>NL</v>
      </c>
      <c r="D419" t="str">
        <f t="shared" ca="1" si="20"/>
        <v>Nederlandse Vissersbond</v>
      </c>
    </row>
    <row r="420" spans="1:4">
      <c r="A420" s="106" t="s">
        <v>109</v>
      </c>
      <c r="B420" t="str">
        <f t="shared" ca="1" si="21"/>
        <v>ZK-047</v>
      </c>
      <c r="C420" t="str">
        <f t="shared" ca="1" si="19"/>
        <v>NL</v>
      </c>
      <c r="D420" t="str">
        <f t="shared" ca="1" si="20"/>
        <v>Nederlandse Vissersbond</v>
      </c>
    </row>
    <row r="421" spans="1:4">
      <c r="A421" s="106" t="s">
        <v>244</v>
      </c>
      <c r="B421" t="str">
        <f t="shared" ca="1" si="21"/>
        <v>ZK-049</v>
      </c>
      <c r="C421" t="str">
        <f t="shared" ca="1" si="19"/>
        <v>NL</v>
      </c>
      <c r="D421" t="str">
        <f t="shared" ca="1" si="20"/>
        <v>Nederlandse Vissersbond</v>
      </c>
    </row>
    <row r="422" spans="1:4">
      <c r="A422" s="106" t="s">
        <v>330</v>
      </c>
      <c r="B422" t="str">
        <f t="shared" ca="1" si="21"/>
        <v>ZK-050</v>
      </c>
      <c r="C422" t="str">
        <f t="shared" ca="1" si="19"/>
        <v>NL</v>
      </c>
      <c r="D422" t="str">
        <f t="shared" ca="1" si="20"/>
        <v>Rousant</v>
      </c>
    </row>
    <row r="423" spans="1:4">
      <c r="A423" s="106" t="s">
        <v>109</v>
      </c>
      <c r="B423" t="str">
        <f t="shared" ca="1" si="21"/>
        <v>ZK-080</v>
      </c>
      <c r="C423" t="str">
        <f t="shared" ca="1" si="19"/>
        <v>NL</v>
      </c>
      <c r="D423" t="str">
        <f t="shared" ca="1" si="20"/>
        <v>Rousant</v>
      </c>
    </row>
    <row r="424" spans="1:4">
      <c r="A424" s="106" t="s">
        <v>244</v>
      </c>
      <c r="B424" t="str">
        <f t="shared" ca="1" si="21"/>
        <v>ZK-081</v>
      </c>
      <c r="C424" t="str">
        <f t="shared" ca="1" si="19"/>
        <v>NL</v>
      </c>
      <c r="D424" t="str">
        <f t="shared" ca="1" si="20"/>
        <v>Rousant</v>
      </c>
    </row>
    <row r="425" spans="1:4">
      <c r="A425" s="106" t="s">
        <v>331</v>
      </c>
      <c r="B425" t="str">
        <f t="shared" ca="1" si="21"/>
        <v>ZK-087</v>
      </c>
      <c r="C425" t="str">
        <f t="shared" ca="1" si="19"/>
        <v>NL</v>
      </c>
      <c r="D425" t="str">
        <f t="shared" ca="1" si="20"/>
        <v>Nederlandse Vissersbond</v>
      </c>
    </row>
    <row r="426" spans="1:4">
      <c r="A426" s="106" t="s">
        <v>109</v>
      </c>
      <c r="B426" t="str">
        <f t="shared" ca="1" si="21"/>
        <v>ZK-092</v>
      </c>
      <c r="C426" t="str">
        <f t="shared" ca="1" si="19"/>
        <v>NL</v>
      </c>
      <c r="D426" t="str">
        <f t="shared" ca="1" si="20"/>
        <v>Nederlandse Vissersbond</v>
      </c>
    </row>
    <row r="427" spans="1:4">
      <c r="A427" s="106" t="s">
        <v>244</v>
      </c>
    </row>
    <row r="428" spans="1:4">
      <c r="A428" s="106" t="s">
        <v>332</v>
      </c>
    </row>
    <row r="429" spans="1:4">
      <c r="A429" s="106" t="s">
        <v>106</v>
      </c>
    </row>
    <row r="430" spans="1:4">
      <c r="A430" s="106" t="s">
        <v>204</v>
      </c>
    </row>
    <row r="431" spans="1:4">
      <c r="A431" s="106" t="s">
        <v>333</v>
      </c>
    </row>
    <row r="432" spans="1:4">
      <c r="A432" s="106" t="s">
        <v>106</v>
      </c>
    </row>
    <row r="433" spans="1:1">
      <c r="A433" s="106" t="s">
        <v>200</v>
      </c>
    </row>
    <row r="434" spans="1:1">
      <c r="A434" s="106" t="s">
        <v>334</v>
      </c>
    </row>
    <row r="435" spans="1:1">
      <c r="A435" s="106" t="s">
        <v>106</v>
      </c>
    </row>
    <row r="436" spans="1:1">
      <c r="A436" s="106" t="s">
        <v>204</v>
      </c>
    </row>
    <row r="437" spans="1:1">
      <c r="A437" s="106" t="s">
        <v>335</v>
      </c>
    </row>
    <row r="438" spans="1:1">
      <c r="A438" s="106" t="s">
        <v>106</v>
      </c>
    </row>
    <row r="439" spans="1:1">
      <c r="A439" s="106" t="s">
        <v>200</v>
      </c>
    </row>
    <row r="440" spans="1:1">
      <c r="A440" s="106" t="s">
        <v>336</v>
      </c>
    </row>
    <row r="441" spans="1:1">
      <c r="A441" s="106" t="s">
        <v>106</v>
      </c>
    </row>
    <row r="442" spans="1:1">
      <c r="A442" s="106" t="s">
        <v>200</v>
      </c>
    </row>
    <row r="443" spans="1:1">
      <c r="A443" s="106" t="s">
        <v>337</v>
      </c>
    </row>
    <row r="444" spans="1:1">
      <c r="A444" s="106" t="s">
        <v>106</v>
      </c>
    </row>
    <row r="445" spans="1:1">
      <c r="A445" s="106" t="s">
        <v>206</v>
      </c>
    </row>
    <row r="446" spans="1:1">
      <c r="A446" s="106" t="s">
        <v>338</v>
      </c>
    </row>
    <row r="447" spans="1:1">
      <c r="A447" s="106" t="s">
        <v>106</v>
      </c>
    </row>
    <row r="448" spans="1:1">
      <c r="A448" s="106" t="s">
        <v>200</v>
      </c>
    </row>
    <row r="449" spans="1:1">
      <c r="A449" s="106" t="s">
        <v>339</v>
      </c>
    </row>
    <row r="450" spans="1:1">
      <c r="A450" s="106" t="s">
        <v>106</v>
      </c>
    </row>
    <row r="451" spans="1:1">
      <c r="A451" s="106" t="s">
        <v>200</v>
      </c>
    </row>
    <row r="452" spans="1:1">
      <c r="A452" s="106" t="s">
        <v>340</v>
      </c>
    </row>
    <row r="453" spans="1:1">
      <c r="A453" s="106" t="s">
        <v>106</v>
      </c>
    </row>
    <row r="454" spans="1:1">
      <c r="A454" s="106" t="s">
        <v>200</v>
      </c>
    </row>
    <row r="455" spans="1:1">
      <c r="A455" s="106" t="s">
        <v>341</v>
      </c>
    </row>
    <row r="456" spans="1:1">
      <c r="A456" s="106" t="s">
        <v>175</v>
      </c>
    </row>
    <row r="457" spans="1:1">
      <c r="A457" s="106" t="s">
        <v>185</v>
      </c>
    </row>
    <row r="458" spans="1:1">
      <c r="A458" s="106" t="s">
        <v>342</v>
      </c>
    </row>
    <row r="459" spans="1:1">
      <c r="A459" s="106" t="s">
        <v>175</v>
      </c>
    </row>
    <row r="460" spans="1:1">
      <c r="A460" s="106" t="s">
        <v>185</v>
      </c>
    </row>
    <row r="461" spans="1:1">
      <c r="A461" s="106" t="s">
        <v>343</v>
      </c>
    </row>
    <row r="462" spans="1:1">
      <c r="A462" s="106" t="s">
        <v>175</v>
      </c>
    </row>
    <row r="463" spans="1:1">
      <c r="A463" s="106" t="s">
        <v>204</v>
      </c>
    </row>
    <row r="464" spans="1:1">
      <c r="A464" s="106" t="s">
        <v>344</v>
      </c>
    </row>
    <row r="465" spans="1:1">
      <c r="A465" s="106" t="s">
        <v>175</v>
      </c>
    </row>
    <row r="466" spans="1:1">
      <c r="A466" s="106" t="s">
        <v>185</v>
      </c>
    </row>
    <row r="467" spans="1:1">
      <c r="A467" s="106" t="s">
        <v>345</v>
      </c>
    </row>
    <row r="468" spans="1:1">
      <c r="A468" s="106" t="s">
        <v>175</v>
      </c>
    </row>
    <row r="469" spans="1:1">
      <c r="A469" s="106" t="s">
        <v>185</v>
      </c>
    </row>
    <row r="470" spans="1:1">
      <c r="A470" s="106" t="s">
        <v>346</v>
      </c>
    </row>
    <row r="471" spans="1:1">
      <c r="A471" s="106" t="s">
        <v>175</v>
      </c>
    </row>
    <row r="472" spans="1:1">
      <c r="A472" s="106" t="s">
        <v>185</v>
      </c>
    </row>
    <row r="473" spans="1:1">
      <c r="A473" s="106" t="s">
        <v>347</v>
      </c>
    </row>
    <row r="474" spans="1:1">
      <c r="A474" s="106" t="s">
        <v>175</v>
      </c>
    </row>
    <row r="475" spans="1:1">
      <c r="A475" s="106" t="s">
        <v>185</v>
      </c>
    </row>
    <row r="476" spans="1:1">
      <c r="A476" s="106" t="s">
        <v>348</v>
      </c>
    </row>
    <row r="477" spans="1:1">
      <c r="A477" s="106" t="s">
        <v>175</v>
      </c>
    </row>
    <row r="478" spans="1:1">
      <c r="A478" s="106" t="s">
        <v>185</v>
      </c>
    </row>
    <row r="479" spans="1:1">
      <c r="A479" s="106" t="s">
        <v>349</v>
      </c>
    </row>
    <row r="480" spans="1:1">
      <c r="A480" s="106" t="s">
        <v>175</v>
      </c>
    </row>
    <row r="481" spans="1:1">
      <c r="A481" s="106" t="s">
        <v>185</v>
      </c>
    </row>
    <row r="482" spans="1:1">
      <c r="A482" s="106" t="s">
        <v>350</v>
      </c>
    </row>
    <row r="483" spans="1:1">
      <c r="A483" s="106" t="s">
        <v>175</v>
      </c>
    </row>
    <row r="484" spans="1:1">
      <c r="A484" s="106" t="s">
        <v>235</v>
      </c>
    </row>
    <row r="485" spans="1:1">
      <c r="A485" s="106" t="s">
        <v>351</v>
      </c>
    </row>
    <row r="486" spans="1:1">
      <c r="A486" s="106" t="s">
        <v>175</v>
      </c>
    </row>
    <row r="487" spans="1:1">
      <c r="A487" s="106" t="s">
        <v>235</v>
      </c>
    </row>
    <row r="488" spans="1:1">
      <c r="A488" s="106" t="s">
        <v>352</v>
      </c>
    </row>
    <row r="489" spans="1:1">
      <c r="A489" s="106" t="s">
        <v>175</v>
      </c>
    </row>
    <row r="490" spans="1:1">
      <c r="A490" s="106" t="s">
        <v>235</v>
      </c>
    </row>
    <row r="491" spans="1:1">
      <c r="A491" s="106" t="s">
        <v>353</v>
      </c>
    </row>
    <row r="492" spans="1:1">
      <c r="A492" s="106" t="s">
        <v>175</v>
      </c>
    </row>
    <row r="493" spans="1:1">
      <c r="A493" s="106" t="s">
        <v>204</v>
      </c>
    </row>
    <row r="494" spans="1:1">
      <c r="A494" s="106" t="s">
        <v>354</v>
      </c>
    </row>
    <row r="495" spans="1:1">
      <c r="A495" s="106" t="s">
        <v>175</v>
      </c>
    </row>
    <row r="496" spans="1:1">
      <c r="A496" s="106" t="s">
        <v>235</v>
      </c>
    </row>
    <row r="497" spans="1:1">
      <c r="A497" s="106" t="s">
        <v>355</v>
      </c>
    </row>
    <row r="498" spans="1:1">
      <c r="A498" s="106" t="s">
        <v>175</v>
      </c>
    </row>
    <row r="499" spans="1:1">
      <c r="A499" s="106" t="s">
        <v>235</v>
      </c>
    </row>
    <row r="500" spans="1:1">
      <c r="A500" s="106" t="s">
        <v>356</v>
      </c>
    </row>
    <row r="501" spans="1:1">
      <c r="A501" s="106" t="s">
        <v>175</v>
      </c>
    </row>
    <row r="502" spans="1:1">
      <c r="A502" s="106" t="s">
        <v>235</v>
      </c>
    </row>
    <row r="503" spans="1:1">
      <c r="A503" s="106" t="s">
        <v>357</v>
      </c>
    </row>
    <row r="504" spans="1:1">
      <c r="A504" s="106" t="s">
        <v>175</v>
      </c>
    </row>
    <row r="505" spans="1:1">
      <c r="A505" s="106" t="s">
        <v>235</v>
      </c>
    </row>
    <row r="506" spans="1:1">
      <c r="A506" s="106" t="s">
        <v>358</v>
      </c>
    </row>
    <row r="507" spans="1:1">
      <c r="A507" s="106" t="s">
        <v>175</v>
      </c>
    </row>
    <row r="508" spans="1:1">
      <c r="A508" s="106" t="s">
        <v>235</v>
      </c>
    </row>
    <row r="509" spans="1:1">
      <c r="A509" s="106" t="s">
        <v>359</v>
      </c>
    </row>
    <row r="510" spans="1:1">
      <c r="A510" s="106" t="s">
        <v>186</v>
      </c>
    </row>
    <row r="511" spans="1:1">
      <c r="A511" s="106" t="s">
        <v>235</v>
      </c>
    </row>
    <row r="512" spans="1:1">
      <c r="A512" s="106" t="s">
        <v>360</v>
      </c>
    </row>
    <row r="513" spans="1:1">
      <c r="A513" s="106" t="s">
        <v>188</v>
      </c>
    </row>
    <row r="514" spans="1:1">
      <c r="A514" s="106" t="s">
        <v>198</v>
      </c>
    </row>
    <row r="515" spans="1:1">
      <c r="A515" s="106" t="s">
        <v>361</v>
      </c>
    </row>
    <row r="516" spans="1:1">
      <c r="A516" s="106" t="s">
        <v>106</v>
      </c>
    </row>
    <row r="517" spans="1:1">
      <c r="A517" s="106" t="s">
        <v>200</v>
      </c>
    </row>
    <row r="518" spans="1:1">
      <c r="A518" s="106" t="s">
        <v>362</v>
      </c>
    </row>
    <row r="519" spans="1:1">
      <c r="A519" s="106" t="s">
        <v>106</v>
      </c>
    </row>
    <row r="520" spans="1:1">
      <c r="A520" s="106" t="s">
        <v>200</v>
      </c>
    </row>
    <row r="521" spans="1:1">
      <c r="A521" s="106" t="s">
        <v>363</v>
      </c>
    </row>
    <row r="522" spans="1:1">
      <c r="A522" s="106" t="s">
        <v>106</v>
      </c>
    </row>
    <row r="523" spans="1:1">
      <c r="A523" s="106" t="s">
        <v>204</v>
      </c>
    </row>
    <row r="524" spans="1:1">
      <c r="A524" s="106" t="s">
        <v>364</v>
      </c>
    </row>
    <row r="525" spans="1:1">
      <c r="A525" s="106" t="s">
        <v>106</v>
      </c>
    </row>
    <row r="526" spans="1:1">
      <c r="A526" s="106" t="s">
        <v>204</v>
      </c>
    </row>
    <row r="527" spans="1:1">
      <c r="A527" s="106" t="s">
        <v>365</v>
      </c>
    </row>
    <row r="528" spans="1:1">
      <c r="A528" s="106" t="s">
        <v>106</v>
      </c>
    </row>
    <row r="529" spans="1:1">
      <c r="A529" s="106" t="s">
        <v>204</v>
      </c>
    </row>
    <row r="530" spans="1:1">
      <c r="A530" s="106" t="s">
        <v>366</v>
      </c>
    </row>
    <row r="531" spans="1:1">
      <c r="A531" s="106" t="s">
        <v>106</v>
      </c>
    </row>
    <row r="532" spans="1:1">
      <c r="A532" s="106" t="s">
        <v>204</v>
      </c>
    </row>
    <row r="533" spans="1:1">
      <c r="A533" s="106" t="s">
        <v>367</v>
      </c>
    </row>
    <row r="534" spans="1:1">
      <c r="A534" s="106" t="s">
        <v>186</v>
      </c>
    </row>
    <row r="535" spans="1:1">
      <c r="A535" s="106" t="s">
        <v>185</v>
      </c>
    </row>
    <row r="536" spans="1:1">
      <c r="A536" s="106" t="s">
        <v>368</v>
      </c>
    </row>
    <row r="537" spans="1:1">
      <c r="A537" s="106" t="s">
        <v>186</v>
      </c>
    </row>
    <row r="538" spans="1:1">
      <c r="A538" s="106" t="s">
        <v>185</v>
      </c>
    </row>
    <row r="539" spans="1:1">
      <c r="A539" s="106" t="s">
        <v>369</v>
      </c>
    </row>
    <row r="540" spans="1:1">
      <c r="A540" s="106" t="s">
        <v>186</v>
      </c>
    </row>
    <row r="541" spans="1:1">
      <c r="A541" s="106" t="s">
        <v>185</v>
      </c>
    </row>
    <row r="542" spans="1:1">
      <c r="A542" s="106" t="s">
        <v>370</v>
      </c>
    </row>
    <row r="543" spans="1:1">
      <c r="A543" s="106" t="s">
        <v>186</v>
      </c>
    </row>
    <row r="544" spans="1:1">
      <c r="A544" s="106" t="s">
        <v>185</v>
      </c>
    </row>
    <row r="545" spans="1:1">
      <c r="A545" s="106" t="s">
        <v>371</v>
      </c>
    </row>
    <row r="546" spans="1:1">
      <c r="A546" s="106" t="s">
        <v>186</v>
      </c>
    </row>
    <row r="547" spans="1:1">
      <c r="A547" s="106" t="s">
        <v>185</v>
      </c>
    </row>
    <row r="548" spans="1:1">
      <c r="A548" s="106" t="s">
        <v>372</v>
      </c>
    </row>
    <row r="549" spans="1:1">
      <c r="A549" s="106" t="s">
        <v>186</v>
      </c>
    </row>
    <row r="550" spans="1:1">
      <c r="A550" s="106" t="s">
        <v>185</v>
      </c>
    </row>
    <row r="551" spans="1:1">
      <c r="A551" s="106" t="s">
        <v>373</v>
      </c>
    </row>
    <row r="552" spans="1:1">
      <c r="A552" s="106" t="s">
        <v>186</v>
      </c>
    </row>
    <row r="553" spans="1:1">
      <c r="A553" s="106" t="s">
        <v>185</v>
      </c>
    </row>
    <row r="554" spans="1:1">
      <c r="A554" s="106" t="s">
        <v>374</v>
      </c>
    </row>
    <row r="555" spans="1:1">
      <c r="A555" s="106" t="s">
        <v>186</v>
      </c>
    </row>
    <row r="556" spans="1:1">
      <c r="A556" s="106" t="s">
        <v>185</v>
      </c>
    </row>
    <row r="557" spans="1:1">
      <c r="A557" s="106" t="s">
        <v>375</v>
      </c>
    </row>
    <row r="558" spans="1:1">
      <c r="A558" s="106" t="s">
        <v>186</v>
      </c>
    </row>
    <row r="559" spans="1:1">
      <c r="A559" s="106" t="s">
        <v>185</v>
      </c>
    </row>
    <row r="560" spans="1:1">
      <c r="A560" s="106" t="s">
        <v>376</v>
      </c>
    </row>
    <row r="561" spans="1:1">
      <c r="A561" s="106" t="s">
        <v>109</v>
      </c>
    </row>
    <row r="562" spans="1:1">
      <c r="A562" s="106" t="s">
        <v>244</v>
      </c>
    </row>
    <row r="563" spans="1:1">
      <c r="A563" s="106" t="s">
        <v>377</v>
      </c>
    </row>
    <row r="564" spans="1:1">
      <c r="A564" s="106" t="s">
        <v>109</v>
      </c>
    </row>
    <row r="565" spans="1:1">
      <c r="A565" s="106" t="s">
        <v>244</v>
      </c>
    </row>
    <row r="566" spans="1:1">
      <c r="A566" s="106" t="s">
        <v>378</v>
      </c>
    </row>
    <row r="567" spans="1:1">
      <c r="A567" s="106" t="s">
        <v>109</v>
      </c>
    </row>
    <row r="568" spans="1:1">
      <c r="A568" s="106" t="s">
        <v>244</v>
      </c>
    </row>
    <row r="569" spans="1:1">
      <c r="A569" s="106" t="s">
        <v>379</v>
      </c>
    </row>
    <row r="570" spans="1:1">
      <c r="A570" s="106" t="s">
        <v>109</v>
      </c>
    </row>
    <row r="571" spans="1:1">
      <c r="A571" s="106" t="s">
        <v>244</v>
      </c>
    </row>
    <row r="572" spans="1:1">
      <c r="A572" s="106" t="s">
        <v>380</v>
      </c>
    </row>
    <row r="573" spans="1:1">
      <c r="A573" s="106" t="s">
        <v>109</v>
      </c>
    </row>
    <row r="574" spans="1:1">
      <c r="A574" s="106" t="s">
        <v>244</v>
      </c>
    </row>
    <row r="575" spans="1:1">
      <c r="A575" s="106" t="s">
        <v>381</v>
      </c>
    </row>
    <row r="576" spans="1:1">
      <c r="A576" s="106" t="s">
        <v>109</v>
      </c>
    </row>
    <row r="577" spans="1:1">
      <c r="A577" s="106" t="s">
        <v>244</v>
      </c>
    </row>
    <row r="578" spans="1:1">
      <c r="A578" s="106" t="s">
        <v>382</v>
      </c>
    </row>
    <row r="579" spans="1:1">
      <c r="A579" s="106" t="s">
        <v>109</v>
      </c>
    </row>
    <row r="580" spans="1:1">
      <c r="A580" s="106" t="s">
        <v>244</v>
      </c>
    </row>
    <row r="581" spans="1:1">
      <c r="A581" s="106" t="s">
        <v>383</v>
      </c>
    </row>
    <row r="582" spans="1:1">
      <c r="A582" s="106" t="s">
        <v>109</v>
      </c>
    </row>
    <row r="583" spans="1:1">
      <c r="A583" s="106" t="s">
        <v>244</v>
      </c>
    </row>
    <row r="584" spans="1:1">
      <c r="A584" s="106" t="s">
        <v>384</v>
      </c>
    </row>
    <row r="585" spans="1:1">
      <c r="A585" s="106" t="s">
        <v>109</v>
      </c>
    </row>
    <row r="586" spans="1:1">
      <c r="A586" s="106" t="s">
        <v>244</v>
      </c>
    </row>
    <row r="587" spans="1:1">
      <c r="A587" s="106" t="s">
        <v>385</v>
      </c>
    </row>
    <row r="588" spans="1:1">
      <c r="A588" s="106" t="s">
        <v>109</v>
      </c>
    </row>
    <row r="589" spans="1:1">
      <c r="A589" s="106" t="s">
        <v>244</v>
      </c>
    </row>
    <row r="590" spans="1:1">
      <c r="A590" s="106" t="s">
        <v>386</v>
      </c>
    </row>
    <row r="591" spans="1:1">
      <c r="A591" s="106" t="s">
        <v>109</v>
      </c>
    </row>
    <row r="592" spans="1:1">
      <c r="A592" s="106" t="s">
        <v>244</v>
      </c>
    </row>
    <row r="593" spans="1:1">
      <c r="A593" s="106" t="s">
        <v>387</v>
      </c>
    </row>
    <row r="594" spans="1:1">
      <c r="A594" s="106" t="s">
        <v>186</v>
      </c>
    </row>
    <row r="595" spans="1:1">
      <c r="A595" s="106" t="s">
        <v>185</v>
      </c>
    </row>
    <row r="596" spans="1:1">
      <c r="A596" s="106" t="s">
        <v>388</v>
      </c>
    </row>
    <row r="597" spans="1:1">
      <c r="A597" s="106" t="s">
        <v>186</v>
      </c>
    </row>
    <row r="598" spans="1:1">
      <c r="A598" s="106" t="s">
        <v>204</v>
      </c>
    </row>
    <row r="599" spans="1:1">
      <c r="A599" s="106" t="s">
        <v>389</v>
      </c>
    </row>
    <row r="600" spans="1:1">
      <c r="A600" s="106" t="s">
        <v>186</v>
      </c>
    </row>
    <row r="601" spans="1:1">
      <c r="A601" s="106" t="s">
        <v>185</v>
      </c>
    </row>
    <row r="602" spans="1:1">
      <c r="A602" s="106" t="s">
        <v>390</v>
      </c>
    </row>
    <row r="603" spans="1:1">
      <c r="A603" s="106" t="s">
        <v>186</v>
      </c>
    </row>
    <row r="604" spans="1:1">
      <c r="A604" s="106" t="s">
        <v>204</v>
      </c>
    </row>
    <row r="605" spans="1:1">
      <c r="A605" s="106" t="s">
        <v>391</v>
      </c>
    </row>
    <row r="606" spans="1:1">
      <c r="A606" s="106" t="s">
        <v>186</v>
      </c>
    </row>
    <row r="607" spans="1:1">
      <c r="A607" s="106" t="s">
        <v>185</v>
      </c>
    </row>
    <row r="608" spans="1:1">
      <c r="A608" s="106" t="s">
        <v>392</v>
      </c>
    </row>
    <row r="609" spans="1:1">
      <c r="A609" s="106" t="s">
        <v>186</v>
      </c>
    </row>
    <row r="610" spans="1:1">
      <c r="A610" s="106" t="s">
        <v>185</v>
      </c>
    </row>
    <row r="611" spans="1:1">
      <c r="A611" s="106" t="s">
        <v>393</v>
      </c>
    </row>
    <row r="612" spans="1:1">
      <c r="A612" s="106" t="s">
        <v>186</v>
      </c>
    </row>
    <row r="613" spans="1:1">
      <c r="A613" s="106" t="s">
        <v>185</v>
      </c>
    </row>
    <row r="614" spans="1:1">
      <c r="A614" s="106" t="s">
        <v>394</v>
      </c>
    </row>
    <row r="615" spans="1:1">
      <c r="A615" s="106" t="s">
        <v>186</v>
      </c>
    </row>
    <row r="616" spans="1:1">
      <c r="A616" s="106" t="s">
        <v>185</v>
      </c>
    </row>
    <row r="617" spans="1:1">
      <c r="A617" s="106" t="s">
        <v>395</v>
      </c>
    </row>
    <row r="618" spans="1:1">
      <c r="A618" s="106" t="s">
        <v>186</v>
      </c>
    </row>
    <row r="619" spans="1:1">
      <c r="A619" s="106" t="s">
        <v>204</v>
      </c>
    </row>
    <row r="620" spans="1:1">
      <c r="A620" s="106" t="s">
        <v>396</v>
      </c>
    </row>
    <row r="621" spans="1:1">
      <c r="A621" s="106" t="s">
        <v>186</v>
      </c>
    </row>
    <row r="622" spans="1:1">
      <c r="A622" s="106" t="s">
        <v>204</v>
      </c>
    </row>
    <row r="623" spans="1:1">
      <c r="A623" s="106" t="s">
        <v>397</v>
      </c>
    </row>
    <row r="624" spans="1:1">
      <c r="A624" s="106" t="s">
        <v>186</v>
      </c>
    </row>
    <row r="625" spans="1:1">
      <c r="A625" s="106" t="s">
        <v>192</v>
      </c>
    </row>
    <row r="626" spans="1:1">
      <c r="A626" s="106" t="s">
        <v>398</v>
      </c>
    </row>
    <row r="627" spans="1:1">
      <c r="A627" s="106" t="s">
        <v>186</v>
      </c>
    </row>
    <row r="628" spans="1:1">
      <c r="A628" s="106" t="s">
        <v>185</v>
      </c>
    </row>
    <row r="629" spans="1:1">
      <c r="A629" s="106" t="s">
        <v>399</v>
      </c>
    </row>
    <row r="630" spans="1:1">
      <c r="A630" s="106" t="s">
        <v>186</v>
      </c>
    </row>
    <row r="631" spans="1:1">
      <c r="A631" s="106" t="s">
        <v>192</v>
      </c>
    </row>
    <row r="632" spans="1:1">
      <c r="A632" s="106" t="s">
        <v>400</v>
      </c>
    </row>
    <row r="633" spans="1:1">
      <c r="A633" s="106" t="s">
        <v>186</v>
      </c>
    </row>
    <row r="634" spans="1:1">
      <c r="A634" s="106" t="s">
        <v>192</v>
      </c>
    </row>
    <row r="635" spans="1:1">
      <c r="A635" s="106" t="s">
        <v>401</v>
      </c>
    </row>
    <row r="636" spans="1:1">
      <c r="A636" s="106" t="s">
        <v>186</v>
      </c>
    </row>
    <row r="637" spans="1:1">
      <c r="A637" s="106" t="s">
        <v>204</v>
      </c>
    </row>
    <row r="638" spans="1:1">
      <c r="A638" s="106" t="s">
        <v>402</v>
      </c>
    </row>
    <row r="639" spans="1:1">
      <c r="A639" s="106" t="s">
        <v>106</v>
      </c>
    </row>
    <row r="640" spans="1:1">
      <c r="A640" s="106" t="s">
        <v>200</v>
      </c>
    </row>
    <row r="641" spans="1:1">
      <c r="A641" s="106" t="s">
        <v>403</v>
      </c>
    </row>
    <row r="642" spans="1:1">
      <c r="A642" s="106" t="s">
        <v>106</v>
      </c>
    </row>
    <row r="643" spans="1:1">
      <c r="A643" s="106" t="s">
        <v>200</v>
      </c>
    </row>
    <row r="644" spans="1:1">
      <c r="A644" s="106" t="s">
        <v>404</v>
      </c>
    </row>
    <row r="645" spans="1:1">
      <c r="A645" s="106" t="s">
        <v>106</v>
      </c>
    </row>
    <row r="646" spans="1:1">
      <c r="A646" s="106" t="s">
        <v>200</v>
      </c>
    </row>
    <row r="647" spans="1:1">
      <c r="A647" s="106" t="s">
        <v>405</v>
      </c>
    </row>
    <row r="648" spans="1:1">
      <c r="A648" s="106" t="s">
        <v>186</v>
      </c>
    </row>
    <row r="649" spans="1:1">
      <c r="A649" s="106" t="s">
        <v>185</v>
      </c>
    </row>
    <row r="650" spans="1:1">
      <c r="A650" s="106" t="s">
        <v>406</v>
      </c>
    </row>
    <row r="651" spans="1:1">
      <c r="A651" s="106" t="s">
        <v>186</v>
      </c>
    </row>
    <row r="652" spans="1:1">
      <c r="A652" s="106" t="s">
        <v>185</v>
      </c>
    </row>
    <row r="653" spans="1:1">
      <c r="A653" s="106" t="s">
        <v>407</v>
      </c>
    </row>
    <row r="654" spans="1:1">
      <c r="A654" s="106" t="s">
        <v>186</v>
      </c>
    </row>
    <row r="655" spans="1:1">
      <c r="A655" s="106" t="s">
        <v>185</v>
      </c>
    </row>
    <row r="656" spans="1:1">
      <c r="A656" s="106" t="s">
        <v>408</v>
      </c>
    </row>
    <row r="657" spans="1:4">
      <c r="A657" s="106" t="s">
        <v>186</v>
      </c>
    </row>
    <row r="658" spans="1:4">
      <c r="A658" s="106" t="s">
        <v>185</v>
      </c>
    </row>
    <row r="659" spans="1:4">
      <c r="A659" s="106" t="s">
        <v>409</v>
      </c>
    </row>
    <row r="660" spans="1:4">
      <c r="A660" s="106" t="s">
        <v>186</v>
      </c>
    </row>
    <row r="661" spans="1:4">
      <c r="A661" s="106" t="s">
        <v>185</v>
      </c>
    </row>
    <row r="662" spans="1:4">
      <c r="A662" s="106" t="s">
        <v>410</v>
      </c>
    </row>
    <row r="663" spans="1:4">
      <c r="A663" s="106" t="s">
        <v>186</v>
      </c>
    </row>
    <row r="664" spans="1:4">
      <c r="A664" s="106" t="s">
        <v>185</v>
      </c>
    </row>
    <row r="665" spans="1:4">
      <c r="A665" s="106" t="s">
        <v>411</v>
      </c>
      <c r="B665" t="s">
        <v>411</v>
      </c>
      <c r="C665" t="s">
        <v>186</v>
      </c>
      <c r="D665" t="s">
        <v>412</v>
      </c>
    </row>
    <row r="666" spans="1:4">
      <c r="A666" s="106" t="s">
        <v>186</v>
      </c>
    </row>
    <row r="667" spans="1:4">
      <c r="A667" s="111" t="s">
        <v>413</v>
      </c>
    </row>
    <row r="668" spans="1:4">
      <c r="A668" s="106" t="s">
        <v>414</v>
      </c>
    </row>
    <row r="669" spans="1:4">
      <c r="A669" s="106" t="s">
        <v>186</v>
      </c>
    </row>
    <row r="670" spans="1:4">
      <c r="A670" s="106" t="s">
        <v>192</v>
      </c>
    </row>
    <row r="671" spans="1:4">
      <c r="A671" s="106" t="s">
        <v>415</v>
      </c>
    </row>
    <row r="672" spans="1:4">
      <c r="A672" s="106" t="s">
        <v>186</v>
      </c>
    </row>
    <row r="673" spans="1:1">
      <c r="A673" s="106" t="s">
        <v>185</v>
      </c>
    </row>
    <row r="674" spans="1:1">
      <c r="A674" s="106" t="s">
        <v>412</v>
      </c>
    </row>
    <row r="675" spans="1:1">
      <c r="A675" s="106" t="s">
        <v>186</v>
      </c>
    </row>
    <row r="676" spans="1:1">
      <c r="A676" s="106" t="s">
        <v>185</v>
      </c>
    </row>
    <row r="677" spans="1:1">
      <c r="A677" s="106" t="s">
        <v>416</v>
      </c>
    </row>
    <row r="678" spans="1:1">
      <c r="A678" s="106" t="s">
        <v>186</v>
      </c>
    </row>
    <row r="679" spans="1:1">
      <c r="A679" s="106" t="s">
        <v>417</v>
      </c>
    </row>
    <row r="680" spans="1:1">
      <c r="A680" s="106" t="s">
        <v>418</v>
      </c>
    </row>
    <row r="681" spans="1:1">
      <c r="A681" s="106" t="s">
        <v>186</v>
      </c>
    </row>
    <row r="682" spans="1:1">
      <c r="A682" s="106" t="s">
        <v>192</v>
      </c>
    </row>
    <row r="683" spans="1:1">
      <c r="A683" s="106" t="s">
        <v>419</v>
      </c>
    </row>
    <row r="684" spans="1:1">
      <c r="A684" s="106" t="s">
        <v>186</v>
      </c>
    </row>
    <row r="685" spans="1:1">
      <c r="A685" s="106" t="s">
        <v>185</v>
      </c>
    </row>
    <row r="686" spans="1:1">
      <c r="A686" s="106" t="s">
        <v>420</v>
      </c>
    </row>
    <row r="687" spans="1:1">
      <c r="A687" s="106" t="s">
        <v>186</v>
      </c>
    </row>
    <row r="688" spans="1:1">
      <c r="A688" s="106" t="s">
        <v>185</v>
      </c>
    </row>
    <row r="689" spans="1:1">
      <c r="A689" s="106" t="s">
        <v>421</v>
      </c>
    </row>
    <row r="690" spans="1:1">
      <c r="A690" s="106" t="s">
        <v>186</v>
      </c>
    </row>
    <row r="691" spans="1:1">
      <c r="A691" s="106" t="s">
        <v>185</v>
      </c>
    </row>
    <row r="692" spans="1:1">
      <c r="A692" s="106" t="s">
        <v>422</v>
      </c>
    </row>
    <row r="693" spans="1:1">
      <c r="A693" s="106" t="s">
        <v>186</v>
      </c>
    </row>
    <row r="694" spans="1:1">
      <c r="A694" s="106" t="s">
        <v>192</v>
      </c>
    </row>
    <row r="695" spans="1:1">
      <c r="A695" s="106" t="s">
        <v>423</v>
      </c>
    </row>
    <row r="696" spans="1:1">
      <c r="A696" s="106" t="s">
        <v>186</v>
      </c>
    </row>
    <row r="697" spans="1:1">
      <c r="A697" s="106" t="s">
        <v>185</v>
      </c>
    </row>
    <row r="698" spans="1:1">
      <c r="A698" s="106" t="s">
        <v>424</v>
      </c>
    </row>
    <row r="699" spans="1:1">
      <c r="A699" s="106" t="s">
        <v>186</v>
      </c>
    </row>
    <row r="700" spans="1:1">
      <c r="A700" s="106" t="s">
        <v>192</v>
      </c>
    </row>
    <row r="701" spans="1:1">
      <c r="A701" s="106" t="s">
        <v>425</v>
      </c>
    </row>
    <row r="702" spans="1:1">
      <c r="A702" s="106" t="s">
        <v>186</v>
      </c>
    </row>
    <row r="703" spans="1:1">
      <c r="A703" s="106" t="s">
        <v>185</v>
      </c>
    </row>
    <row r="704" spans="1:1">
      <c r="A704" s="106" t="s">
        <v>426</v>
      </c>
    </row>
    <row r="705" spans="1:1">
      <c r="A705" s="106" t="s">
        <v>186</v>
      </c>
    </row>
    <row r="706" spans="1:1">
      <c r="A706" s="106" t="s">
        <v>192</v>
      </c>
    </row>
    <row r="707" spans="1:1">
      <c r="A707" s="106" t="s">
        <v>427</v>
      </c>
    </row>
    <row r="708" spans="1:1">
      <c r="A708" s="106" t="s">
        <v>186</v>
      </c>
    </row>
    <row r="709" spans="1:1">
      <c r="A709" s="106" t="s">
        <v>204</v>
      </c>
    </row>
    <row r="710" spans="1:1">
      <c r="A710" s="106" t="s">
        <v>428</v>
      </c>
    </row>
    <row r="711" spans="1:1">
      <c r="A711" s="106" t="s">
        <v>186</v>
      </c>
    </row>
    <row r="712" spans="1:1">
      <c r="A712" s="106" t="s">
        <v>185</v>
      </c>
    </row>
    <row r="713" spans="1:1">
      <c r="A713" s="106" t="s">
        <v>429</v>
      </c>
    </row>
    <row r="714" spans="1:1">
      <c r="A714" s="106" t="s">
        <v>106</v>
      </c>
    </row>
    <row r="715" spans="1:1">
      <c r="A715" s="106" t="s">
        <v>206</v>
      </c>
    </row>
    <row r="716" spans="1:1">
      <c r="A716" s="106" t="s">
        <v>430</v>
      </c>
    </row>
    <row r="717" spans="1:1">
      <c r="A717" s="106" t="s">
        <v>106</v>
      </c>
    </row>
    <row r="718" spans="1:1">
      <c r="A718" s="106" t="s">
        <v>206</v>
      </c>
    </row>
    <row r="719" spans="1:1">
      <c r="A719" s="106" t="s">
        <v>431</v>
      </c>
    </row>
    <row r="720" spans="1:1">
      <c r="A720" s="106" t="s">
        <v>186</v>
      </c>
    </row>
    <row r="721" spans="1:1">
      <c r="A721" s="106" t="s">
        <v>185</v>
      </c>
    </row>
    <row r="722" spans="1:1">
      <c r="A722" s="106" t="s">
        <v>432</v>
      </c>
    </row>
    <row r="723" spans="1:1">
      <c r="A723" s="106" t="s">
        <v>186</v>
      </c>
    </row>
    <row r="724" spans="1:1">
      <c r="A724" s="106" t="s">
        <v>204</v>
      </c>
    </row>
    <row r="725" spans="1:1">
      <c r="A725" s="106" t="s">
        <v>433</v>
      </c>
    </row>
    <row r="726" spans="1:1">
      <c r="A726" s="106" t="s">
        <v>186</v>
      </c>
    </row>
    <row r="727" spans="1:1">
      <c r="A727" s="106" t="s">
        <v>204</v>
      </c>
    </row>
    <row r="728" spans="1:1">
      <c r="A728" s="106" t="s">
        <v>434</v>
      </c>
    </row>
    <row r="729" spans="1:1">
      <c r="A729" s="106" t="s">
        <v>186</v>
      </c>
    </row>
    <row r="730" spans="1:1">
      <c r="A730" s="106" t="s">
        <v>185</v>
      </c>
    </row>
    <row r="731" spans="1:1">
      <c r="A731" s="106" t="s">
        <v>435</v>
      </c>
    </row>
    <row r="732" spans="1:1">
      <c r="A732" s="106" t="s">
        <v>106</v>
      </c>
    </row>
    <row r="733" spans="1:1">
      <c r="A733" s="106" t="s">
        <v>200</v>
      </c>
    </row>
    <row r="734" spans="1:1">
      <c r="A734" s="106" t="s">
        <v>435</v>
      </c>
    </row>
    <row r="735" spans="1:1">
      <c r="A735" s="106" t="s">
        <v>186</v>
      </c>
    </row>
    <row r="736" spans="1:1">
      <c r="A736" s="106" t="s">
        <v>185</v>
      </c>
    </row>
    <row r="737" spans="1:1">
      <c r="A737" s="106" t="s">
        <v>436</v>
      </c>
    </row>
    <row r="738" spans="1:1">
      <c r="A738" s="106" t="s">
        <v>186</v>
      </c>
    </row>
    <row r="739" spans="1:1">
      <c r="A739" s="106" t="s">
        <v>204</v>
      </c>
    </row>
    <row r="740" spans="1:1">
      <c r="A740" s="106" t="s">
        <v>437</v>
      </c>
    </row>
    <row r="741" spans="1:1">
      <c r="A741" s="106" t="s">
        <v>186</v>
      </c>
    </row>
    <row r="742" spans="1:1">
      <c r="A742" s="106" t="s">
        <v>192</v>
      </c>
    </row>
    <row r="743" spans="1:1">
      <c r="A743" s="106" t="s">
        <v>438</v>
      </c>
    </row>
    <row r="744" spans="1:1">
      <c r="A744" s="106" t="s">
        <v>186</v>
      </c>
    </row>
    <row r="745" spans="1:1">
      <c r="A745" s="106" t="s">
        <v>192</v>
      </c>
    </row>
    <row r="746" spans="1:1">
      <c r="A746" s="106" t="s">
        <v>439</v>
      </c>
    </row>
    <row r="747" spans="1:1">
      <c r="A747" s="106" t="s">
        <v>186</v>
      </c>
    </row>
    <row r="748" spans="1:1">
      <c r="A748" s="106" t="s">
        <v>185</v>
      </c>
    </row>
    <row r="749" spans="1:1">
      <c r="A749" s="106" t="s">
        <v>440</v>
      </c>
    </row>
    <row r="750" spans="1:1">
      <c r="A750" s="106" t="s">
        <v>106</v>
      </c>
    </row>
    <row r="751" spans="1:1">
      <c r="A751" s="106" t="s">
        <v>441</v>
      </c>
    </row>
    <row r="752" spans="1:1">
      <c r="A752" s="106" t="s">
        <v>442</v>
      </c>
    </row>
    <row r="753" spans="1:1">
      <c r="A753" s="106" t="s">
        <v>186</v>
      </c>
    </row>
    <row r="754" spans="1:1">
      <c r="A754" s="106" t="s">
        <v>185</v>
      </c>
    </row>
    <row r="755" spans="1:1">
      <c r="A755" s="106" t="s">
        <v>443</v>
      </c>
    </row>
    <row r="756" spans="1:1">
      <c r="A756" s="106" t="s">
        <v>186</v>
      </c>
    </row>
    <row r="757" spans="1:1">
      <c r="A757" s="106" t="s">
        <v>185</v>
      </c>
    </row>
    <row r="758" spans="1:1">
      <c r="A758" s="106" t="s">
        <v>443</v>
      </c>
    </row>
    <row r="759" spans="1:1">
      <c r="A759" s="106" t="s">
        <v>106</v>
      </c>
    </row>
    <row r="760" spans="1:1">
      <c r="A760" s="106" t="s">
        <v>441</v>
      </c>
    </row>
    <row r="761" spans="1:1">
      <c r="A761" s="106" t="s">
        <v>444</v>
      </c>
    </row>
    <row r="762" spans="1:1">
      <c r="A762" s="106" t="s">
        <v>186</v>
      </c>
    </row>
    <row r="763" spans="1:1">
      <c r="A763" s="106" t="s">
        <v>185</v>
      </c>
    </row>
    <row r="764" spans="1:1">
      <c r="A764" s="106" t="s">
        <v>445</v>
      </c>
    </row>
    <row r="765" spans="1:1">
      <c r="A765" s="106" t="s">
        <v>106</v>
      </c>
    </row>
    <row r="766" spans="1:1">
      <c r="A766" s="106" t="s">
        <v>200</v>
      </c>
    </row>
    <row r="767" spans="1:1">
      <c r="A767" s="106" t="s">
        <v>446</v>
      </c>
    </row>
    <row r="768" spans="1:1">
      <c r="A768" s="106" t="s">
        <v>106</v>
      </c>
    </row>
    <row r="769" spans="1:1">
      <c r="A769" s="106" t="s">
        <v>200</v>
      </c>
    </row>
    <row r="770" spans="1:1">
      <c r="A770" s="106" t="s">
        <v>447</v>
      </c>
    </row>
    <row r="771" spans="1:1">
      <c r="A771" s="106" t="s">
        <v>186</v>
      </c>
    </row>
    <row r="772" spans="1:1">
      <c r="A772" s="106" t="s">
        <v>185</v>
      </c>
    </row>
    <row r="773" spans="1:1">
      <c r="A773" s="106" t="s">
        <v>448</v>
      </c>
    </row>
    <row r="774" spans="1:1">
      <c r="A774" s="106" t="s">
        <v>186</v>
      </c>
    </row>
    <row r="775" spans="1:1">
      <c r="A775" s="106" t="s">
        <v>185</v>
      </c>
    </row>
    <row r="776" spans="1:1">
      <c r="A776" s="106" t="s">
        <v>449</v>
      </c>
    </row>
    <row r="777" spans="1:1">
      <c r="A777" s="106" t="s">
        <v>186</v>
      </c>
    </row>
    <row r="778" spans="1:1">
      <c r="A778" s="106" t="s">
        <v>192</v>
      </c>
    </row>
    <row r="779" spans="1:1">
      <c r="A779" s="106" t="s">
        <v>450</v>
      </c>
    </row>
    <row r="780" spans="1:1">
      <c r="A780" s="106" t="s">
        <v>186</v>
      </c>
    </row>
    <row r="781" spans="1:1">
      <c r="A781" s="106" t="s">
        <v>185</v>
      </c>
    </row>
    <row r="782" spans="1:1">
      <c r="A782" s="106" t="s">
        <v>451</v>
      </c>
    </row>
    <row r="783" spans="1:1">
      <c r="A783" s="106" t="s">
        <v>186</v>
      </c>
    </row>
    <row r="784" spans="1:1">
      <c r="A784" s="106" t="s">
        <v>192</v>
      </c>
    </row>
    <row r="785" spans="1:1">
      <c r="A785" s="106" t="s">
        <v>452</v>
      </c>
    </row>
    <row r="786" spans="1:1">
      <c r="A786" s="106" t="s">
        <v>186</v>
      </c>
    </row>
    <row r="787" spans="1:1">
      <c r="A787" s="106" t="s">
        <v>204</v>
      </c>
    </row>
    <row r="788" spans="1:1">
      <c r="A788" s="106" t="s">
        <v>453</v>
      </c>
    </row>
    <row r="789" spans="1:1">
      <c r="A789" s="106" t="s">
        <v>186</v>
      </c>
    </row>
    <row r="790" spans="1:1">
      <c r="A790" s="106" t="s">
        <v>185</v>
      </c>
    </row>
    <row r="791" spans="1:1">
      <c r="A791" s="106" t="s">
        <v>454</v>
      </c>
    </row>
    <row r="792" spans="1:1">
      <c r="A792" s="106" t="s">
        <v>186</v>
      </c>
    </row>
    <row r="793" spans="1:1">
      <c r="A793" s="106" t="s">
        <v>417</v>
      </c>
    </row>
    <row r="794" spans="1:1">
      <c r="A794" s="106" t="s">
        <v>455</v>
      </c>
    </row>
    <row r="795" spans="1:1">
      <c r="A795" s="106" t="s">
        <v>186</v>
      </c>
    </row>
    <row r="796" spans="1:1">
      <c r="A796" s="106" t="s">
        <v>185</v>
      </c>
    </row>
    <row r="797" spans="1:1">
      <c r="A797" s="106" t="s">
        <v>456</v>
      </c>
    </row>
    <row r="798" spans="1:1">
      <c r="A798" s="106" t="s">
        <v>186</v>
      </c>
    </row>
    <row r="799" spans="1:1">
      <c r="A799" s="106" t="s">
        <v>185</v>
      </c>
    </row>
    <row r="800" spans="1:1">
      <c r="A800" s="106" t="s">
        <v>457</v>
      </c>
    </row>
    <row r="801" spans="1:1">
      <c r="A801" s="106" t="s">
        <v>186</v>
      </c>
    </row>
    <row r="802" spans="1:1">
      <c r="A802" s="106" t="s">
        <v>413</v>
      </c>
    </row>
    <row r="803" spans="1:1">
      <c r="A803" s="106" t="s">
        <v>458</v>
      </c>
    </row>
    <row r="804" spans="1:1">
      <c r="A804" s="106" t="s">
        <v>186</v>
      </c>
    </row>
    <row r="805" spans="1:1">
      <c r="A805" s="106" t="s">
        <v>185</v>
      </c>
    </row>
    <row r="806" spans="1:1">
      <c r="A806" s="106" t="s">
        <v>459</v>
      </c>
    </row>
    <row r="807" spans="1:1">
      <c r="A807" s="106" t="s">
        <v>106</v>
      </c>
    </row>
    <row r="808" spans="1:1">
      <c r="A808" s="106" t="s">
        <v>200</v>
      </c>
    </row>
    <row r="809" spans="1:1">
      <c r="A809" s="106" t="s">
        <v>460</v>
      </c>
    </row>
    <row r="810" spans="1:1">
      <c r="A810" s="106" t="s">
        <v>106</v>
      </c>
    </row>
    <row r="811" spans="1:1">
      <c r="A811" s="106" t="s">
        <v>206</v>
      </c>
    </row>
    <row r="812" spans="1:1">
      <c r="A812" s="106" t="s">
        <v>461</v>
      </c>
    </row>
    <row r="813" spans="1:1">
      <c r="A813" s="106" t="s">
        <v>106</v>
      </c>
    </row>
    <row r="814" spans="1:1">
      <c r="A814" s="106" t="s">
        <v>200</v>
      </c>
    </row>
    <row r="815" spans="1:1">
      <c r="A815" s="106" t="s">
        <v>462</v>
      </c>
    </row>
    <row r="816" spans="1:1">
      <c r="A816" s="106" t="s">
        <v>106</v>
      </c>
    </row>
    <row r="817" spans="1:1">
      <c r="A817" s="106" t="s">
        <v>200</v>
      </c>
    </row>
    <row r="818" spans="1:1">
      <c r="A818" s="106" t="s">
        <v>463</v>
      </c>
    </row>
    <row r="819" spans="1:1">
      <c r="A819" s="106" t="s">
        <v>106</v>
      </c>
    </row>
    <row r="820" spans="1:1">
      <c r="A820" s="106" t="s">
        <v>204</v>
      </c>
    </row>
    <row r="821" spans="1:1">
      <c r="A821" s="106" t="s">
        <v>464</v>
      </c>
    </row>
    <row r="822" spans="1:1">
      <c r="A822" s="106" t="s">
        <v>186</v>
      </c>
    </row>
    <row r="823" spans="1:1">
      <c r="A823" s="106" t="s">
        <v>185</v>
      </c>
    </row>
    <row r="824" spans="1:1">
      <c r="A824" s="106" t="s">
        <v>465</v>
      </c>
    </row>
    <row r="825" spans="1:1">
      <c r="A825" s="106" t="s">
        <v>106</v>
      </c>
    </row>
    <row r="826" spans="1:1">
      <c r="A826" s="106" t="s">
        <v>200</v>
      </c>
    </row>
    <row r="827" spans="1:1">
      <c r="A827" s="106" t="s">
        <v>466</v>
      </c>
    </row>
    <row r="828" spans="1:1">
      <c r="A828" s="106" t="s">
        <v>106</v>
      </c>
    </row>
    <row r="829" spans="1:1">
      <c r="A829" s="106" t="s">
        <v>200</v>
      </c>
    </row>
    <row r="830" spans="1:1">
      <c r="A830" s="106" t="s">
        <v>467</v>
      </c>
    </row>
    <row r="831" spans="1:1">
      <c r="A831" s="106" t="s">
        <v>106</v>
      </c>
    </row>
    <row r="832" spans="1:1">
      <c r="A832" s="106" t="s">
        <v>200</v>
      </c>
    </row>
    <row r="833" spans="1:1">
      <c r="A833" s="106" t="s">
        <v>468</v>
      </c>
    </row>
    <row r="834" spans="1:1">
      <c r="A834" s="106" t="s">
        <v>106</v>
      </c>
    </row>
    <row r="835" spans="1:1">
      <c r="A835" s="106" t="s">
        <v>200</v>
      </c>
    </row>
    <row r="836" spans="1:1">
      <c r="A836" s="106" t="s">
        <v>469</v>
      </c>
    </row>
    <row r="837" spans="1:1">
      <c r="A837" s="106" t="s">
        <v>106</v>
      </c>
    </row>
    <row r="838" spans="1:1">
      <c r="A838" s="106" t="s">
        <v>470</v>
      </c>
    </row>
    <row r="839" spans="1:1">
      <c r="A839" s="106" t="s">
        <v>471</v>
      </c>
    </row>
    <row r="840" spans="1:1">
      <c r="A840" s="106" t="s">
        <v>106</v>
      </c>
    </row>
    <row r="841" spans="1:1">
      <c r="A841" s="106" t="s">
        <v>470</v>
      </c>
    </row>
    <row r="842" spans="1:1">
      <c r="A842" s="106" t="s">
        <v>472</v>
      </c>
    </row>
    <row r="843" spans="1:1">
      <c r="A843" s="106" t="s">
        <v>106</v>
      </c>
    </row>
    <row r="844" spans="1:1">
      <c r="A844" s="106" t="s">
        <v>470</v>
      </c>
    </row>
    <row r="845" spans="1:1">
      <c r="A845" s="106" t="s">
        <v>473</v>
      </c>
    </row>
    <row r="846" spans="1:1">
      <c r="A846" s="106" t="s">
        <v>106</v>
      </c>
    </row>
    <row r="847" spans="1:1">
      <c r="A847" s="106" t="s">
        <v>470</v>
      </c>
    </row>
    <row r="848" spans="1:1">
      <c r="A848" s="106" t="s">
        <v>474</v>
      </c>
    </row>
    <row r="849" spans="1:1">
      <c r="A849" s="106" t="s">
        <v>106</v>
      </c>
    </row>
    <row r="850" spans="1:1">
      <c r="A850" s="106" t="s">
        <v>470</v>
      </c>
    </row>
    <row r="851" spans="1:1">
      <c r="A851" s="106" t="s">
        <v>475</v>
      </c>
    </row>
    <row r="852" spans="1:1">
      <c r="A852" s="106" t="s">
        <v>106</v>
      </c>
    </row>
    <row r="853" spans="1:1">
      <c r="A853" s="106" t="s">
        <v>470</v>
      </c>
    </row>
    <row r="854" spans="1:1">
      <c r="A854" s="106" t="s">
        <v>476</v>
      </c>
    </row>
    <row r="855" spans="1:1">
      <c r="A855" s="106" t="s">
        <v>106</v>
      </c>
    </row>
    <row r="856" spans="1:1">
      <c r="A856" s="106" t="s">
        <v>200</v>
      </c>
    </row>
    <row r="857" spans="1:1">
      <c r="A857" s="106" t="s">
        <v>477</v>
      </c>
    </row>
    <row r="858" spans="1:1">
      <c r="A858" s="106" t="s">
        <v>106</v>
      </c>
    </row>
    <row r="859" spans="1:1">
      <c r="A859" s="106" t="s">
        <v>198</v>
      </c>
    </row>
    <row r="860" spans="1:1">
      <c r="A860" s="106" t="s">
        <v>478</v>
      </c>
    </row>
    <row r="861" spans="1:1">
      <c r="A861" s="106" t="s">
        <v>106</v>
      </c>
    </row>
    <row r="862" spans="1:1">
      <c r="A862" s="106" t="s">
        <v>198</v>
      </c>
    </row>
    <row r="863" spans="1:1">
      <c r="A863" s="106" t="s">
        <v>479</v>
      </c>
    </row>
    <row r="864" spans="1:1">
      <c r="A864" s="106" t="s">
        <v>106</v>
      </c>
    </row>
    <row r="865" spans="1:1">
      <c r="A865" s="106" t="s">
        <v>200</v>
      </c>
    </row>
    <row r="866" spans="1:1">
      <c r="A866" s="106" t="s">
        <v>480</v>
      </c>
    </row>
    <row r="867" spans="1:1">
      <c r="A867" s="106" t="s">
        <v>106</v>
      </c>
    </row>
    <row r="868" spans="1:1">
      <c r="A868" s="106" t="s">
        <v>204</v>
      </c>
    </row>
    <row r="869" spans="1:1">
      <c r="A869" s="106" t="s">
        <v>481</v>
      </c>
    </row>
    <row r="870" spans="1:1">
      <c r="A870" s="106" t="s">
        <v>106</v>
      </c>
    </row>
    <row r="871" spans="1:1">
      <c r="A871" s="106" t="s">
        <v>200</v>
      </c>
    </row>
    <row r="872" spans="1:1">
      <c r="A872" s="106" t="s">
        <v>482</v>
      </c>
    </row>
    <row r="873" spans="1:1">
      <c r="A873" s="106" t="s">
        <v>106</v>
      </c>
    </row>
    <row r="874" spans="1:1">
      <c r="A874" s="106" t="s">
        <v>200</v>
      </c>
    </row>
    <row r="875" spans="1:1">
      <c r="A875" s="106" t="s">
        <v>483</v>
      </c>
    </row>
    <row r="876" spans="1:1">
      <c r="A876" s="106" t="s">
        <v>106</v>
      </c>
    </row>
    <row r="877" spans="1:1">
      <c r="A877" s="106" t="s">
        <v>198</v>
      </c>
    </row>
    <row r="878" spans="1:1">
      <c r="A878" s="106" t="s">
        <v>484</v>
      </c>
    </row>
    <row r="879" spans="1:1">
      <c r="A879" s="106" t="s">
        <v>106</v>
      </c>
    </row>
    <row r="880" spans="1:1">
      <c r="A880" s="106" t="s">
        <v>198</v>
      </c>
    </row>
    <row r="881" spans="1:1">
      <c r="A881" s="106" t="s">
        <v>485</v>
      </c>
    </row>
    <row r="882" spans="1:1">
      <c r="A882" s="106" t="s">
        <v>106</v>
      </c>
    </row>
    <row r="883" spans="1:1">
      <c r="A883" s="106" t="s">
        <v>198</v>
      </c>
    </row>
    <row r="884" spans="1:1">
      <c r="A884" s="106" t="s">
        <v>486</v>
      </c>
    </row>
    <row r="885" spans="1:1">
      <c r="A885" s="106" t="s">
        <v>106</v>
      </c>
    </row>
    <row r="886" spans="1:1">
      <c r="A886" s="106" t="s">
        <v>198</v>
      </c>
    </row>
    <row r="887" spans="1:1">
      <c r="A887" s="106" t="s">
        <v>487</v>
      </c>
    </row>
    <row r="888" spans="1:1">
      <c r="A888" s="106" t="s">
        <v>106</v>
      </c>
    </row>
    <row r="889" spans="1:1">
      <c r="A889" s="106" t="s">
        <v>198</v>
      </c>
    </row>
    <row r="890" spans="1:1">
      <c r="A890" s="106" t="s">
        <v>488</v>
      </c>
    </row>
    <row r="891" spans="1:1">
      <c r="A891" s="106" t="s">
        <v>106</v>
      </c>
    </row>
    <row r="892" spans="1:1">
      <c r="A892" s="106" t="s">
        <v>198</v>
      </c>
    </row>
    <row r="893" spans="1:1">
      <c r="A893" s="106" t="s">
        <v>489</v>
      </c>
    </row>
    <row r="894" spans="1:1">
      <c r="A894" s="106" t="s">
        <v>106</v>
      </c>
    </row>
    <row r="895" spans="1:1">
      <c r="A895" s="106" t="s">
        <v>204</v>
      </c>
    </row>
    <row r="896" spans="1:1">
      <c r="A896" s="106" t="s">
        <v>490</v>
      </c>
    </row>
    <row r="897" spans="1:1">
      <c r="A897" s="106" t="s">
        <v>106</v>
      </c>
    </row>
    <row r="898" spans="1:1">
      <c r="A898" s="106" t="s">
        <v>204</v>
      </c>
    </row>
    <row r="899" spans="1:1">
      <c r="A899" s="106" t="s">
        <v>491</v>
      </c>
    </row>
    <row r="900" spans="1:1">
      <c r="A900" s="106" t="s">
        <v>106</v>
      </c>
    </row>
    <row r="901" spans="1:1">
      <c r="A901" s="106" t="s">
        <v>198</v>
      </c>
    </row>
    <row r="902" spans="1:1">
      <c r="A902" s="106" t="s">
        <v>492</v>
      </c>
    </row>
    <row r="903" spans="1:1">
      <c r="A903" s="106" t="s">
        <v>106</v>
      </c>
    </row>
    <row r="904" spans="1:1">
      <c r="A904" s="106" t="s">
        <v>198</v>
      </c>
    </row>
    <row r="905" spans="1:1">
      <c r="A905" s="106" t="s">
        <v>493</v>
      </c>
    </row>
    <row r="906" spans="1:1">
      <c r="A906" s="106" t="s">
        <v>106</v>
      </c>
    </row>
    <row r="907" spans="1:1">
      <c r="A907" s="106" t="s">
        <v>198</v>
      </c>
    </row>
    <row r="908" spans="1:1">
      <c r="A908" s="106" t="s">
        <v>494</v>
      </c>
    </row>
    <row r="909" spans="1:1">
      <c r="A909" s="106" t="s">
        <v>106</v>
      </c>
    </row>
    <row r="910" spans="1:1">
      <c r="A910" s="106" t="s">
        <v>198</v>
      </c>
    </row>
    <row r="911" spans="1:1">
      <c r="A911" s="106" t="s">
        <v>495</v>
      </c>
    </row>
    <row r="912" spans="1:1">
      <c r="A912" s="106" t="s">
        <v>106</v>
      </c>
    </row>
    <row r="913" spans="1:1">
      <c r="A913" s="106" t="s">
        <v>200</v>
      </c>
    </row>
    <row r="914" spans="1:1">
      <c r="A914" s="106" t="s">
        <v>496</v>
      </c>
    </row>
    <row r="915" spans="1:1">
      <c r="A915" s="106" t="s">
        <v>106</v>
      </c>
    </row>
    <row r="916" spans="1:1">
      <c r="A916" s="106" t="s">
        <v>204</v>
      </c>
    </row>
    <row r="917" spans="1:1">
      <c r="A917" s="106" t="s">
        <v>497</v>
      </c>
    </row>
    <row r="918" spans="1:1">
      <c r="A918" s="106" t="s">
        <v>106</v>
      </c>
    </row>
    <row r="919" spans="1:1">
      <c r="A919" s="106" t="s">
        <v>204</v>
      </c>
    </row>
    <row r="920" spans="1:1">
      <c r="A920" s="106" t="s">
        <v>498</v>
      </c>
    </row>
    <row r="921" spans="1:1">
      <c r="A921" s="106" t="s">
        <v>106</v>
      </c>
    </row>
    <row r="922" spans="1:1">
      <c r="A922" s="106" t="s">
        <v>204</v>
      </c>
    </row>
    <row r="923" spans="1:1">
      <c r="A923" s="106" t="s">
        <v>499</v>
      </c>
    </row>
    <row r="924" spans="1:1">
      <c r="A924" s="106" t="s">
        <v>106</v>
      </c>
    </row>
    <row r="925" spans="1:1">
      <c r="A925" s="106" t="s">
        <v>200</v>
      </c>
    </row>
    <row r="926" spans="1:1">
      <c r="A926" s="106" t="s">
        <v>500</v>
      </c>
    </row>
    <row r="927" spans="1:1">
      <c r="A927" s="106" t="s">
        <v>106</v>
      </c>
    </row>
    <row r="928" spans="1:1">
      <c r="A928" s="106" t="s">
        <v>204</v>
      </c>
    </row>
    <row r="929" spans="1:1">
      <c r="A929" s="106" t="s">
        <v>501</v>
      </c>
    </row>
    <row r="930" spans="1:1">
      <c r="A930" s="106" t="s">
        <v>186</v>
      </c>
    </row>
    <row r="931" spans="1:1">
      <c r="A931" s="106" t="s">
        <v>185</v>
      </c>
    </row>
    <row r="932" spans="1:1">
      <c r="A932" s="106" t="s">
        <v>502</v>
      </c>
    </row>
    <row r="933" spans="1:1">
      <c r="A933" s="106" t="s">
        <v>106</v>
      </c>
    </row>
    <row r="934" spans="1:1">
      <c r="A934" s="106" t="s">
        <v>200</v>
      </c>
    </row>
    <row r="935" spans="1:1">
      <c r="A935" s="106" t="s">
        <v>503</v>
      </c>
    </row>
    <row r="936" spans="1:1">
      <c r="A936" s="106" t="s">
        <v>106</v>
      </c>
    </row>
    <row r="937" spans="1:1">
      <c r="A937" s="106" t="s">
        <v>200</v>
      </c>
    </row>
    <row r="938" spans="1:1">
      <c r="A938" s="106" t="s">
        <v>504</v>
      </c>
    </row>
    <row r="939" spans="1:1">
      <c r="A939" s="106" t="s">
        <v>106</v>
      </c>
    </row>
    <row r="940" spans="1:1">
      <c r="A940" s="106" t="s">
        <v>206</v>
      </c>
    </row>
    <row r="941" spans="1:1">
      <c r="A941" s="106" t="s">
        <v>505</v>
      </c>
    </row>
    <row r="942" spans="1:1">
      <c r="A942" s="106" t="s">
        <v>186</v>
      </c>
    </row>
    <row r="943" spans="1:1">
      <c r="A943" s="106" t="s">
        <v>185</v>
      </c>
    </row>
    <row r="944" spans="1:1">
      <c r="A944" s="106" t="s">
        <v>506</v>
      </c>
    </row>
    <row r="945" spans="1:1">
      <c r="A945" s="106" t="s">
        <v>106</v>
      </c>
    </row>
    <row r="946" spans="1:1">
      <c r="A946" s="106" t="s">
        <v>200</v>
      </c>
    </row>
    <row r="947" spans="1:1">
      <c r="A947" s="106" t="s">
        <v>507</v>
      </c>
    </row>
    <row r="948" spans="1:1">
      <c r="A948" s="106" t="s">
        <v>106</v>
      </c>
    </row>
    <row r="949" spans="1:1">
      <c r="A949" s="106" t="s">
        <v>204</v>
      </c>
    </row>
    <row r="950" spans="1:1">
      <c r="A950" s="106" t="s">
        <v>508</v>
      </c>
    </row>
    <row r="951" spans="1:1">
      <c r="A951" s="106" t="s">
        <v>106</v>
      </c>
    </row>
    <row r="952" spans="1:1">
      <c r="A952" s="106" t="s">
        <v>200</v>
      </c>
    </row>
    <row r="953" spans="1:1">
      <c r="A953" s="106" t="s">
        <v>509</v>
      </c>
    </row>
    <row r="954" spans="1:1">
      <c r="A954" s="106" t="s">
        <v>106</v>
      </c>
    </row>
    <row r="955" spans="1:1">
      <c r="A955" s="106" t="s">
        <v>200</v>
      </c>
    </row>
    <row r="956" spans="1:1">
      <c r="A956" s="106" t="s">
        <v>510</v>
      </c>
    </row>
    <row r="957" spans="1:1">
      <c r="A957" s="106" t="s">
        <v>106</v>
      </c>
    </row>
    <row r="958" spans="1:1">
      <c r="A958" s="106" t="s">
        <v>200</v>
      </c>
    </row>
    <row r="959" spans="1:1">
      <c r="A959" s="106" t="s">
        <v>511</v>
      </c>
    </row>
    <row r="960" spans="1:1">
      <c r="A960" s="106" t="s">
        <v>106</v>
      </c>
    </row>
    <row r="961" spans="1:1">
      <c r="A961" s="106" t="s">
        <v>200</v>
      </c>
    </row>
    <row r="962" spans="1:1">
      <c r="A962" s="106" t="s">
        <v>512</v>
      </c>
    </row>
    <row r="963" spans="1:1">
      <c r="A963" s="106" t="s">
        <v>106</v>
      </c>
    </row>
    <row r="964" spans="1:1">
      <c r="A964" s="106" t="s">
        <v>200</v>
      </c>
    </row>
    <row r="965" spans="1:1">
      <c r="A965" s="106" t="s">
        <v>513</v>
      </c>
    </row>
    <row r="966" spans="1:1">
      <c r="A966" s="106" t="s">
        <v>106</v>
      </c>
    </row>
    <row r="967" spans="1:1">
      <c r="A967" s="106" t="s">
        <v>200</v>
      </c>
    </row>
    <row r="968" spans="1:1">
      <c r="A968" s="106" t="s">
        <v>514</v>
      </c>
    </row>
    <row r="969" spans="1:1">
      <c r="A969" s="106" t="s">
        <v>106</v>
      </c>
    </row>
    <row r="970" spans="1:1">
      <c r="A970" s="106" t="s">
        <v>200</v>
      </c>
    </row>
    <row r="971" spans="1:1">
      <c r="A971" s="106" t="s">
        <v>515</v>
      </c>
    </row>
    <row r="972" spans="1:1">
      <c r="A972" s="106" t="s">
        <v>106</v>
      </c>
    </row>
    <row r="973" spans="1:1">
      <c r="A973" s="106" t="s">
        <v>200</v>
      </c>
    </row>
    <row r="974" spans="1:1">
      <c r="A974" s="106" t="s">
        <v>516</v>
      </c>
    </row>
    <row r="975" spans="1:1">
      <c r="A975" s="106" t="s">
        <v>106</v>
      </c>
    </row>
    <row r="976" spans="1:1">
      <c r="A976" s="106" t="s">
        <v>204</v>
      </c>
    </row>
    <row r="977" spans="1:1">
      <c r="A977" s="106" t="s">
        <v>517</v>
      </c>
    </row>
    <row r="978" spans="1:1">
      <c r="A978" s="106" t="s">
        <v>106</v>
      </c>
    </row>
    <row r="979" spans="1:1">
      <c r="A979" s="106" t="s">
        <v>204</v>
      </c>
    </row>
    <row r="980" spans="1:1">
      <c r="A980" s="106" t="s">
        <v>518</v>
      </c>
    </row>
    <row r="981" spans="1:1">
      <c r="A981" s="106" t="s">
        <v>106</v>
      </c>
    </row>
    <row r="982" spans="1:1">
      <c r="A982" s="106" t="s">
        <v>200</v>
      </c>
    </row>
    <row r="983" spans="1:1">
      <c r="A983" s="106" t="s">
        <v>519</v>
      </c>
    </row>
    <row r="984" spans="1:1">
      <c r="A984" s="106" t="s">
        <v>106</v>
      </c>
    </row>
    <row r="985" spans="1:1">
      <c r="A985" s="106" t="s">
        <v>200</v>
      </c>
    </row>
    <row r="986" spans="1:1">
      <c r="A986" s="106" t="s">
        <v>520</v>
      </c>
    </row>
    <row r="987" spans="1:1">
      <c r="A987" s="106" t="s">
        <v>106</v>
      </c>
    </row>
    <row r="988" spans="1:1">
      <c r="A988" s="106" t="s">
        <v>200</v>
      </c>
    </row>
    <row r="989" spans="1:1">
      <c r="A989" s="106" t="s">
        <v>521</v>
      </c>
    </row>
    <row r="990" spans="1:1">
      <c r="A990" s="106" t="s">
        <v>106</v>
      </c>
    </row>
    <row r="991" spans="1:1">
      <c r="A991" s="106" t="s">
        <v>200</v>
      </c>
    </row>
    <row r="992" spans="1:1">
      <c r="A992" s="106" t="s">
        <v>522</v>
      </c>
    </row>
    <row r="993" spans="1:1">
      <c r="A993" s="106" t="s">
        <v>106</v>
      </c>
    </row>
    <row r="994" spans="1:1">
      <c r="A994" s="106" t="s">
        <v>441</v>
      </c>
    </row>
    <row r="995" spans="1:1">
      <c r="A995" s="106" t="s">
        <v>523</v>
      </c>
    </row>
    <row r="996" spans="1:1">
      <c r="A996" s="106" t="s">
        <v>106</v>
      </c>
    </row>
    <row r="997" spans="1:1">
      <c r="A997" s="106" t="s">
        <v>204</v>
      </c>
    </row>
    <row r="998" spans="1:1">
      <c r="A998" s="106" t="s">
        <v>524</v>
      </c>
    </row>
    <row r="999" spans="1:1">
      <c r="A999" s="106" t="s">
        <v>106</v>
      </c>
    </row>
    <row r="1000" spans="1:1">
      <c r="A1000" s="106" t="s">
        <v>441</v>
      </c>
    </row>
    <row r="1001" spans="1:1">
      <c r="A1001" s="106" t="s">
        <v>525</v>
      </c>
    </row>
    <row r="1002" spans="1:1">
      <c r="A1002" s="106" t="s">
        <v>106</v>
      </c>
    </row>
    <row r="1003" spans="1:1">
      <c r="A1003" s="106" t="s">
        <v>200</v>
      </c>
    </row>
    <row r="1004" spans="1:1">
      <c r="A1004" s="106" t="s">
        <v>526</v>
      </c>
    </row>
    <row r="1005" spans="1:1">
      <c r="A1005" s="106" t="s">
        <v>106</v>
      </c>
    </row>
    <row r="1006" spans="1:1">
      <c r="A1006" s="106" t="s">
        <v>200</v>
      </c>
    </row>
    <row r="1007" spans="1:1">
      <c r="A1007" s="106" t="s">
        <v>527</v>
      </c>
    </row>
    <row r="1008" spans="1:1">
      <c r="A1008" s="106" t="s">
        <v>106</v>
      </c>
    </row>
    <row r="1009" spans="1:1">
      <c r="A1009" s="106" t="s">
        <v>441</v>
      </c>
    </row>
    <row r="1010" spans="1:1">
      <c r="A1010" s="106" t="s">
        <v>528</v>
      </c>
    </row>
    <row r="1011" spans="1:1">
      <c r="A1011" s="106" t="s">
        <v>106</v>
      </c>
    </row>
    <row r="1012" spans="1:1">
      <c r="A1012" s="106" t="s">
        <v>441</v>
      </c>
    </row>
    <row r="1013" spans="1:1">
      <c r="A1013" s="106" t="s">
        <v>529</v>
      </c>
    </row>
    <row r="1014" spans="1:1">
      <c r="A1014" s="106" t="s">
        <v>106</v>
      </c>
    </row>
    <row r="1015" spans="1:1">
      <c r="A1015" s="106" t="s">
        <v>200</v>
      </c>
    </row>
    <row r="1016" spans="1:1">
      <c r="A1016" s="106" t="s">
        <v>530</v>
      </c>
    </row>
    <row r="1017" spans="1:1">
      <c r="A1017" s="106" t="s">
        <v>106</v>
      </c>
    </row>
    <row r="1018" spans="1:1">
      <c r="A1018" s="106" t="s">
        <v>441</v>
      </c>
    </row>
    <row r="1019" spans="1:1">
      <c r="A1019" s="106" t="s">
        <v>531</v>
      </c>
    </row>
    <row r="1020" spans="1:1">
      <c r="A1020" s="106" t="s">
        <v>106</v>
      </c>
    </row>
    <row r="1021" spans="1:1">
      <c r="A1021" s="106" t="s">
        <v>441</v>
      </c>
    </row>
    <row r="1022" spans="1:1">
      <c r="A1022" s="106" t="s">
        <v>532</v>
      </c>
    </row>
    <row r="1023" spans="1:1">
      <c r="A1023" s="106" t="s">
        <v>106</v>
      </c>
    </row>
    <row r="1024" spans="1:1">
      <c r="A1024" s="106" t="s">
        <v>200</v>
      </c>
    </row>
    <row r="1025" spans="1:1">
      <c r="A1025" s="106" t="s">
        <v>533</v>
      </c>
    </row>
    <row r="1026" spans="1:1">
      <c r="A1026" s="106" t="s">
        <v>106</v>
      </c>
    </row>
    <row r="1027" spans="1:1">
      <c r="A1027" s="106" t="s">
        <v>441</v>
      </c>
    </row>
    <row r="1028" spans="1:1">
      <c r="A1028" s="106" t="s">
        <v>534</v>
      </c>
    </row>
    <row r="1029" spans="1:1">
      <c r="A1029" s="106" t="s">
        <v>106</v>
      </c>
    </row>
    <row r="1030" spans="1:1">
      <c r="A1030" s="106" t="s">
        <v>441</v>
      </c>
    </row>
    <row r="1031" spans="1:1">
      <c r="A1031" s="106" t="s">
        <v>535</v>
      </c>
    </row>
    <row r="1032" spans="1:1">
      <c r="A1032" s="106" t="s">
        <v>106</v>
      </c>
    </row>
    <row r="1033" spans="1:1">
      <c r="A1033" s="106" t="s">
        <v>441</v>
      </c>
    </row>
    <row r="1034" spans="1:1">
      <c r="A1034" s="106" t="s">
        <v>536</v>
      </c>
    </row>
    <row r="1035" spans="1:1">
      <c r="A1035" s="106" t="s">
        <v>106</v>
      </c>
    </row>
    <row r="1036" spans="1:1">
      <c r="A1036" s="106" t="s">
        <v>441</v>
      </c>
    </row>
    <row r="1037" spans="1:1">
      <c r="A1037" s="106" t="s">
        <v>537</v>
      </c>
    </row>
    <row r="1038" spans="1:1">
      <c r="A1038" s="106" t="s">
        <v>106</v>
      </c>
    </row>
    <row r="1039" spans="1:1">
      <c r="A1039" s="106" t="s">
        <v>441</v>
      </c>
    </row>
    <row r="1040" spans="1:1">
      <c r="A1040" s="106" t="s">
        <v>538</v>
      </c>
    </row>
    <row r="1041" spans="1:1">
      <c r="A1041" s="106" t="s">
        <v>106</v>
      </c>
    </row>
    <row r="1042" spans="1:1">
      <c r="A1042" s="106" t="s">
        <v>441</v>
      </c>
    </row>
    <row r="1043" spans="1:1">
      <c r="A1043" s="106" t="s">
        <v>539</v>
      </c>
    </row>
    <row r="1044" spans="1:1">
      <c r="A1044" s="106" t="s">
        <v>106</v>
      </c>
    </row>
    <row r="1045" spans="1:1">
      <c r="A1045" s="106" t="s">
        <v>441</v>
      </c>
    </row>
    <row r="1046" spans="1:1">
      <c r="A1046" s="106" t="s">
        <v>540</v>
      </c>
    </row>
    <row r="1047" spans="1:1">
      <c r="A1047" s="106" t="s">
        <v>106</v>
      </c>
    </row>
    <row r="1048" spans="1:1">
      <c r="A1048" s="106" t="s">
        <v>441</v>
      </c>
    </row>
    <row r="1049" spans="1:1">
      <c r="A1049" s="106" t="s">
        <v>541</v>
      </c>
    </row>
    <row r="1050" spans="1:1">
      <c r="A1050" s="106" t="s">
        <v>106</v>
      </c>
    </row>
    <row r="1051" spans="1:1">
      <c r="A1051" s="106" t="s">
        <v>206</v>
      </c>
    </row>
    <row r="1052" spans="1:1">
      <c r="A1052" s="106" t="s">
        <v>542</v>
      </c>
    </row>
    <row r="1053" spans="1:1">
      <c r="A1053" s="106" t="s">
        <v>106</v>
      </c>
    </row>
    <row r="1054" spans="1:1">
      <c r="A1054" s="106" t="s">
        <v>200</v>
      </c>
    </row>
    <row r="1055" spans="1:1">
      <c r="A1055" s="106" t="s">
        <v>543</v>
      </c>
    </row>
    <row r="1056" spans="1:1">
      <c r="A1056" s="106" t="s">
        <v>106</v>
      </c>
    </row>
    <row r="1057" spans="1:1">
      <c r="A1057" s="106" t="s">
        <v>204</v>
      </c>
    </row>
    <row r="1058" spans="1:1">
      <c r="A1058" s="106" t="s">
        <v>544</v>
      </c>
    </row>
    <row r="1059" spans="1:1">
      <c r="A1059" s="106" t="s">
        <v>106</v>
      </c>
    </row>
    <row r="1060" spans="1:1">
      <c r="A1060" s="106" t="s">
        <v>441</v>
      </c>
    </row>
    <row r="1061" spans="1:1">
      <c r="A1061" s="106" t="s">
        <v>545</v>
      </c>
    </row>
    <row r="1062" spans="1:1">
      <c r="A1062" s="106" t="s">
        <v>106</v>
      </c>
    </row>
    <row r="1063" spans="1:1">
      <c r="A1063" s="106" t="s">
        <v>441</v>
      </c>
    </row>
    <row r="1064" spans="1:1">
      <c r="A1064" s="106" t="s">
        <v>546</v>
      </c>
    </row>
    <row r="1065" spans="1:1">
      <c r="A1065" s="106" t="s">
        <v>106</v>
      </c>
    </row>
    <row r="1066" spans="1:1">
      <c r="A1066" s="106" t="s">
        <v>441</v>
      </c>
    </row>
    <row r="1067" spans="1:1">
      <c r="A1067" s="106" t="s">
        <v>547</v>
      </c>
    </row>
    <row r="1068" spans="1:1">
      <c r="A1068" s="106" t="s">
        <v>106</v>
      </c>
    </row>
    <row r="1069" spans="1:1">
      <c r="A1069" s="106" t="s">
        <v>441</v>
      </c>
    </row>
    <row r="1070" spans="1:1">
      <c r="A1070" s="106" t="s">
        <v>548</v>
      </c>
    </row>
    <row r="1071" spans="1:1">
      <c r="A1071" s="106" t="s">
        <v>106</v>
      </c>
    </row>
    <row r="1072" spans="1:1">
      <c r="A1072" s="106" t="s">
        <v>441</v>
      </c>
    </row>
    <row r="1073" spans="1:1">
      <c r="A1073" s="106" t="s">
        <v>549</v>
      </c>
    </row>
    <row r="1074" spans="1:1">
      <c r="A1074" s="106" t="s">
        <v>106</v>
      </c>
    </row>
    <row r="1075" spans="1:1">
      <c r="A1075" s="106" t="s">
        <v>441</v>
      </c>
    </row>
    <row r="1076" spans="1:1">
      <c r="A1076" s="106" t="s">
        <v>550</v>
      </c>
    </row>
    <row r="1077" spans="1:1">
      <c r="A1077" s="106" t="s">
        <v>106</v>
      </c>
    </row>
    <row r="1078" spans="1:1">
      <c r="A1078" s="106" t="s">
        <v>200</v>
      </c>
    </row>
    <row r="1079" spans="1:1">
      <c r="A1079" s="106" t="s">
        <v>551</v>
      </c>
    </row>
    <row r="1080" spans="1:1">
      <c r="A1080" s="106" t="s">
        <v>106</v>
      </c>
    </row>
    <row r="1081" spans="1:1">
      <c r="A1081" s="106" t="s">
        <v>200</v>
      </c>
    </row>
    <row r="1082" spans="1:1">
      <c r="A1082" s="106" t="s">
        <v>552</v>
      </c>
    </row>
    <row r="1083" spans="1:1">
      <c r="A1083" s="106" t="s">
        <v>106</v>
      </c>
    </row>
    <row r="1084" spans="1:1">
      <c r="A1084" s="106" t="s">
        <v>441</v>
      </c>
    </row>
    <row r="1085" spans="1:1">
      <c r="A1085" s="106" t="s">
        <v>553</v>
      </c>
    </row>
    <row r="1086" spans="1:1">
      <c r="A1086" s="106" t="s">
        <v>106</v>
      </c>
    </row>
    <row r="1087" spans="1:1">
      <c r="A1087" s="106" t="s">
        <v>441</v>
      </c>
    </row>
    <row r="1088" spans="1:1">
      <c r="A1088" s="106" t="s">
        <v>554</v>
      </c>
    </row>
    <row r="1089" spans="1:1">
      <c r="A1089" s="106" t="s">
        <v>106</v>
      </c>
    </row>
    <row r="1090" spans="1:1">
      <c r="A1090" s="106" t="s">
        <v>441</v>
      </c>
    </row>
    <row r="1091" spans="1:1">
      <c r="A1091" s="106" t="s">
        <v>555</v>
      </c>
    </row>
    <row r="1092" spans="1:1">
      <c r="A1092" s="106" t="s">
        <v>106</v>
      </c>
    </row>
    <row r="1093" spans="1:1">
      <c r="A1093" s="106" t="s">
        <v>441</v>
      </c>
    </row>
    <row r="1094" spans="1:1">
      <c r="A1094" s="106" t="s">
        <v>556</v>
      </c>
    </row>
    <row r="1095" spans="1:1">
      <c r="A1095" s="106" t="s">
        <v>106</v>
      </c>
    </row>
    <row r="1096" spans="1:1">
      <c r="A1096" s="106" t="s">
        <v>441</v>
      </c>
    </row>
    <row r="1097" spans="1:1">
      <c r="A1097" s="106" t="s">
        <v>557</v>
      </c>
    </row>
    <row r="1098" spans="1:1">
      <c r="A1098" s="106" t="s">
        <v>106</v>
      </c>
    </row>
    <row r="1099" spans="1:1">
      <c r="A1099" s="106" t="s">
        <v>200</v>
      </c>
    </row>
    <row r="1100" spans="1:1">
      <c r="A1100" s="106" t="s">
        <v>558</v>
      </c>
    </row>
    <row r="1101" spans="1:1">
      <c r="A1101" s="106" t="s">
        <v>106</v>
      </c>
    </row>
    <row r="1102" spans="1:1">
      <c r="A1102" s="106" t="s">
        <v>204</v>
      </c>
    </row>
    <row r="1103" spans="1:1">
      <c r="A1103" s="106" t="s">
        <v>559</v>
      </c>
    </row>
    <row r="1104" spans="1:1">
      <c r="A1104" s="106" t="s">
        <v>106</v>
      </c>
    </row>
    <row r="1105" spans="1:1">
      <c r="A1105" s="106" t="s">
        <v>200</v>
      </c>
    </row>
    <row r="1106" spans="1:1">
      <c r="A1106" s="106" t="s">
        <v>560</v>
      </c>
    </row>
    <row r="1107" spans="1:1">
      <c r="A1107" s="106" t="s">
        <v>106</v>
      </c>
    </row>
    <row r="1108" spans="1:1">
      <c r="A1108" s="106" t="s">
        <v>441</v>
      </c>
    </row>
    <row r="1109" spans="1:1">
      <c r="A1109" s="106" t="s">
        <v>561</v>
      </c>
    </row>
    <row r="1110" spans="1:1">
      <c r="A1110" s="106" t="s">
        <v>106</v>
      </c>
    </row>
    <row r="1111" spans="1:1">
      <c r="A1111" s="106" t="s">
        <v>200</v>
      </c>
    </row>
    <row r="1112" spans="1:1">
      <c r="A1112" s="106" t="s">
        <v>562</v>
      </c>
    </row>
    <row r="1113" spans="1:1">
      <c r="A1113" s="106" t="s">
        <v>106</v>
      </c>
    </row>
    <row r="1114" spans="1:1">
      <c r="A1114" s="106" t="s">
        <v>441</v>
      </c>
    </row>
    <row r="1115" spans="1:1">
      <c r="A1115" s="106" t="s">
        <v>563</v>
      </c>
    </row>
    <row r="1116" spans="1:1">
      <c r="A1116" s="106" t="s">
        <v>106</v>
      </c>
    </row>
    <row r="1117" spans="1:1">
      <c r="A1117" s="106" t="s">
        <v>200</v>
      </c>
    </row>
    <row r="1118" spans="1:1">
      <c r="A1118" s="106" t="s">
        <v>564</v>
      </c>
    </row>
    <row r="1119" spans="1:1">
      <c r="A1119" s="106" t="s">
        <v>106</v>
      </c>
    </row>
    <row r="1120" spans="1:1">
      <c r="A1120" s="106" t="s">
        <v>441</v>
      </c>
    </row>
    <row r="1121" spans="1:1">
      <c r="A1121" s="106" t="s">
        <v>565</v>
      </c>
    </row>
    <row r="1122" spans="1:1">
      <c r="A1122" s="106" t="s">
        <v>106</v>
      </c>
    </row>
    <row r="1123" spans="1:1">
      <c r="A1123" s="106" t="s">
        <v>441</v>
      </c>
    </row>
    <row r="1124" spans="1:1">
      <c r="A1124" s="106" t="s">
        <v>566</v>
      </c>
    </row>
    <row r="1125" spans="1:1">
      <c r="A1125" s="106" t="s">
        <v>106</v>
      </c>
    </row>
    <row r="1126" spans="1:1">
      <c r="A1126" s="106" t="s">
        <v>441</v>
      </c>
    </row>
    <row r="1127" spans="1:1">
      <c r="A1127" s="106" t="s">
        <v>567</v>
      </c>
    </row>
    <row r="1128" spans="1:1">
      <c r="A1128" s="106" t="s">
        <v>106</v>
      </c>
    </row>
    <row r="1129" spans="1:1">
      <c r="A1129" s="106" t="s">
        <v>204</v>
      </c>
    </row>
    <row r="1130" spans="1:1">
      <c r="A1130" s="106" t="s">
        <v>568</v>
      </c>
    </row>
    <row r="1131" spans="1:1">
      <c r="A1131" s="106" t="s">
        <v>106</v>
      </c>
    </row>
    <row r="1132" spans="1:1">
      <c r="A1132" s="106" t="s">
        <v>441</v>
      </c>
    </row>
    <row r="1133" spans="1:1">
      <c r="A1133" s="106" t="s">
        <v>569</v>
      </c>
    </row>
    <row r="1134" spans="1:1">
      <c r="A1134" s="106" t="s">
        <v>106</v>
      </c>
    </row>
    <row r="1135" spans="1:1">
      <c r="A1135" s="106" t="s">
        <v>200</v>
      </c>
    </row>
    <row r="1136" spans="1:1">
      <c r="A1136" s="106" t="s">
        <v>570</v>
      </c>
    </row>
    <row r="1137" spans="1:1">
      <c r="A1137" s="106" t="s">
        <v>106</v>
      </c>
    </row>
    <row r="1138" spans="1:1">
      <c r="A1138" s="106" t="s">
        <v>441</v>
      </c>
    </row>
    <row r="1139" spans="1:1">
      <c r="A1139" s="106" t="s">
        <v>571</v>
      </c>
    </row>
    <row r="1140" spans="1:1">
      <c r="A1140" s="106" t="s">
        <v>106</v>
      </c>
    </row>
    <row r="1141" spans="1:1">
      <c r="A1141" s="106" t="s">
        <v>200</v>
      </c>
    </row>
    <row r="1142" spans="1:1">
      <c r="A1142" s="106" t="s">
        <v>572</v>
      </c>
    </row>
    <row r="1143" spans="1:1">
      <c r="A1143" s="106" t="s">
        <v>106</v>
      </c>
    </row>
    <row r="1144" spans="1:1">
      <c r="A1144" s="106" t="s">
        <v>441</v>
      </c>
    </row>
    <row r="1145" spans="1:1">
      <c r="A1145" s="106" t="s">
        <v>573</v>
      </c>
    </row>
    <row r="1146" spans="1:1">
      <c r="A1146" s="106" t="s">
        <v>186</v>
      </c>
    </row>
    <row r="1147" spans="1:1">
      <c r="A1147" s="106" t="s">
        <v>185</v>
      </c>
    </row>
    <row r="1148" spans="1:1">
      <c r="A1148" s="106" t="s">
        <v>574</v>
      </c>
    </row>
    <row r="1149" spans="1:1">
      <c r="A1149" s="106" t="s">
        <v>186</v>
      </c>
    </row>
    <row r="1150" spans="1:1">
      <c r="A1150" s="106" t="s">
        <v>204</v>
      </c>
    </row>
    <row r="1151" spans="1:1">
      <c r="A1151" s="106" t="s">
        <v>575</v>
      </c>
    </row>
    <row r="1152" spans="1:1">
      <c r="A1152" s="106" t="s">
        <v>186</v>
      </c>
    </row>
    <row r="1153" spans="1:1">
      <c r="A1153" s="106" t="s">
        <v>185</v>
      </c>
    </row>
    <row r="1154" spans="1:1">
      <c r="A1154" s="106" t="s">
        <v>576</v>
      </c>
    </row>
    <row r="1155" spans="1:1">
      <c r="A1155" s="106" t="s">
        <v>186</v>
      </c>
    </row>
    <row r="1156" spans="1:1">
      <c r="A1156" s="106" t="s">
        <v>185</v>
      </c>
    </row>
    <row r="1157" spans="1:1">
      <c r="A1157" s="106" t="s">
        <v>577</v>
      </c>
    </row>
    <row r="1158" spans="1:1">
      <c r="A1158" s="106" t="s">
        <v>186</v>
      </c>
    </row>
    <row r="1159" spans="1:1">
      <c r="A1159" s="106" t="s">
        <v>185</v>
      </c>
    </row>
    <row r="1160" spans="1:1">
      <c r="A1160" s="106" t="s">
        <v>578</v>
      </c>
    </row>
    <row r="1161" spans="1:1">
      <c r="A1161" s="106" t="s">
        <v>186</v>
      </c>
    </row>
    <row r="1162" spans="1:1">
      <c r="A1162" s="106" t="s">
        <v>185</v>
      </c>
    </row>
    <row r="1163" spans="1:1">
      <c r="A1163" s="106" t="s">
        <v>579</v>
      </c>
    </row>
    <row r="1164" spans="1:1">
      <c r="A1164" s="106" t="s">
        <v>106</v>
      </c>
    </row>
    <row r="1165" spans="1:1">
      <c r="A1165" s="106" t="s">
        <v>200</v>
      </c>
    </row>
    <row r="1166" spans="1:1">
      <c r="A1166" s="106" t="s">
        <v>580</v>
      </c>
    </row>
    <row r="1167" spans="1:1">
      <c r="A1167" s="106" t="s">
        <v>106</v>
      </c>
    </row>
    <row r="1168" spans="1:1">
      <c r="A1168" s="106" t="s">
        <v>206</v>
      </c>
    </row>
    <row r="1169" spans="1:1">
      <c r="A1169" s="106" t="s">
        <v>581</v>
      </c>
    </row>
    <row r="1170" spans="1:1">
      <c r="A1170" s="106" t="s">
        <v>106</v>
      </c>
    </row>
    <row r="1171" spans="1:1">
      <c r="A1171" s="106" t="s">
        <v>200</v>
      </c>
    </row>
    <row r="1172" spans="1:1">
      <c r="A1172" s="106" t="s">
        <v>582</v>
      </c>
    </row>
    <row r="1173" spans="1:1">
      <c r="A1173" s="106" t="s">
        <v>106</v>
      </c>
    </row>
    <row r="1174" spans="1:1">
      <c r="A1174" s="106" t="s">
        <v>200</v>
      </c>
    </row>
    <row r="1175" spans="1:1">
      <c r="A1175" s="106" t="s">
        <v>583</v>
      </c>
    </row>
    <row r="1176" spans="1:1">
      <c r="A1176" s="106" t="s">
        <v>106</v>
      </c>
    </row>
    <row r="1177" spans="1:1">
      <c r="A1177" s="106" t="s">
        <v>206</v>
      </c>
    </row>
    <row r="1178" spans="1:1">
      <c r="A1178" s="106" t="s">
        <v>584</v>
      </c>
    </row>
    <row r="1179" spans="1:1">
      <c r="A1179" s="106" t="s">
        <v>106</v>
      </c>
    </row>
    <row r="1180" spans="1:1">
      <c r="A1180" s="106" t="s">
        <v>206</v>
      </c>
    </row>
    <row r="1181" spans="1:1">
      <c r="A1181" s="106" t="s">
        <v>585</v>
      </c>
    </row>
    <row r="1182" spans="1:1">
      <c r="A1182" s="106" t="s">
        <v>106</v>
      </c>
    </row>
    <row r="1183" spans="1:1">
      <c r="A1183" s="106" t="s">
        <v>206</v>
      </c>
    </row>
    <row r="1184" spans="1:1">
      <c r="A1184" s="106" t="s">
        <v>586</v>
      </c>
    </row>
    <row r="1185" spans="1:1">
      <c r="A1185" s="106" t="s">
        <v>106</v>
      </c>
    </row>
    <row r="1186" spans="1:1">
      <c r="A1186" s="106" t="s">
        <v>200</v>
      </c>
    </row>
    <row r="1187" spans="1:1">
      <c r="A1187" s="106" t="s">
        <v>587</v>
      </c>
    </row>
    <row r="1188" spans="1:1">
      <c r="A1188" s="106" t="s">
        <v>106</v>
      </c>
    </row>
    <row r="1189" spans="1:1">
      <c r="A1189" s="106" t="s">
        <v>206</v>
      </c>
    </row>
    <row r="1190" spans="1:1">
      <c r="A1190" s="106" t="s">
        <v>588</v>
      </c>
    </row>
    <row r="1191" spans="1:1">
      <c r="A1191" s="106" t="s">
        <v>188</v>
      </c>
    </row>
    <row r="1192" spans="1:1">
      <c r="A1192" s="106" t="s">
        <v>206</v>
      </c>
    </row>
    <row r="1193" spans="1:1">
      <c r="A1193" s="106" t="s">
        <v>589</v>
      </c>
    </row>
    <row r="1194" spans="1:1">
      <c r="A1194" s="106" t="s">
        <v>188</v>
      </c>
    </row>
    <row r="1195" spans="1:1">
      <c r="A1195" s="106" t="s">
        <v>198</v>
      </c>
    </row>
    <row r="1196" spans="1:1">
      <c r="A1196" s="106" t="s">
        <v>590</v>
      </c>
    </row>
    <row r="1197" spans="1:1">
      <c r="A1197" s="106" t="s">
        <v>106</v>
      </c>
    </row>
    <row r="1198" spans="1:1">
      <c r="A1198" s="106" t="s">
        <v>204</v>
      </c>
    </row>
    <row r="1199" spans="1:1">
      <c r="A1199" s="106" t="s">
        <v>591</v>
      </c>
    </row>
    <row r="1200" spans="1:1">
      <c r="A1200" s="106" t="s">
        <v>106</v>
      </c>
    </row>
    <row r="1201" spans="1:1">
      <c r="A1201" s="106" t="s">
        <v>200</v>
      </c>
    </row>
    <row r="1202" spans="1:1">
      <c r="A1202" s="106" t="s">
        <v>592</v>
      </c>
    </row>
    <row r="1203" spans="1:1">
      <c r="A1203" s="106" t="s">
        <v>106</v>
      </c>
    </row>
    <row r="1204" spans="1:1">
      <c r="A1204" s="106" t="s">
        <v>204</v>
      </c>
    </row>
    <row r="1205" spans="1:1">
      <c r="A1205" s="106" t="s">
        <v>593</v>
      </c>
    </row>
    <row r="1206" spans="1:1">
      <c r="A1206" s="106" t="s">
        <v>106</v>
      </c>
    </row>
    <row r="1207" spans="1:1">
      <c r="A1207" s="106" t="s">
        <v>204</v>
      </c>
    </row>
    <row r="1208" spans="1:1">
      <c r="A1208" s="106" t="s">
        <v>594</v>
      </c>
    </row>
    <row r="1209" spans="1:1">
      <c r="A1209" s="106" t="s">
        <v>106</v>
      </c>
    </row>
    <row r="1210" spans="1:1">
      <c r="A1210" s="106" t="s">
        <v>200</v>
      </c>
    </row>
    <row r="1211" spans="1:1">
      <c r="A1211" s="106" t="s">
        <v>595</v>
      </c>
    </row>
    <row r="1212" spans="1:1">
      <c r="A1212" s="106" t="s">
        <v>106</v>
      </c>
    </row>
    <row r="1213" spans="1:1">
      <c r="A1213" s="106" t="s">
        <v>200</v>
      </c>
    </row>
    <row r="1214" spans="1:1">
      <c r="A1214" s="106" t="s">
        <v>596</v>
      </c>
    </row>
    <row r="1215" spans="1:1">
      <c r="A1215" s="106" t="s">
        <v>106</v>
      </c>
    </row>
    <row r="1216" spans="1:1">
      <c r="A1216" s="106" t="s">
        <v>200</v>
      </c>
    </row>
    <row r="1217" spans="1:1">
      <c r="A1217" s="106" t="s">
        <v>597</v>
      </c>
    </row>
    <row r="1218" spans="1:1">
      <c r="A1218" s="106" t="s">
        <v>106</v>
      </c>
    </row>
    <row r="1219" spans="1:1">
      <c r="A1219" s="106" t="s">
        <v>200</v>
      </c>
    </row>
    <row r="1220" spans="1:1">
      <c r="A1220" s="106" t="s">
        <v>598</v>
      </c>
    </row>
    <row r="1221" spans="1:1">
      <c r="A1221" s="106" t="s">
        <v>106</v>
      </c>
    </row>
    <row r="1222" spans="1:1">
      <c r="A1222" s="106" t="s">
        <v>200</v>
      </c>
    </row>
    <row r="1223" spans="1:1">
      <c r="A1223" s="106" t="s">
        <v>599</v>
      </c>
    </row>
    <row r="1224" spans="1:1">
      <c r="A1224" s="106" t="s">
        <v>106</v>
      </c>
    </row>
    <row r="1225" spans="1:1">
      <c r="A1225" s="106" t="s">
        <v>204</v>
      </c>
    </row>
    <row r="1226" spans="1:1">
      <c r="A1226" s="106" t="s">
        <v>600</v>
      </c>
    </row>
    <row r="1227" spans="1:1">
      <c r="A1227" s="106" t="s">
        <v>106</v>
      </c>
    </row>
    <row r="1228" spans="1:1">
      <c r="A1228" s="106" t="s">
        <v>204</v>
      </c>
    </row>
    <row r="1229" spans="1:1">
      <c r="A1229" s="106" t="s">
        <v>601</v>
      </c>
    </row>
    <row r="1230" spans="1:1">
      <c r="A1230" s="106" t="s">
        <v>106</v>
      </c>
    </row>
    <row r="1231" spans="1:1">
      <c r="A1231" s="106" t="s">
        <v>441</v>
      </c>
    </row>
    <row r="1232" spans="1:1">
      <c r="A1232" s="106" t="s">
        <v>602</v>
      </c>
    </row>
    <row r="1233" spans="1:1">
      <c r="A1233" s="106" t="s">
        <v>106</v>
      </c>
    </row>
    <row r="1234" spans="1:1">
      <c r="A1234" s="106" t="s">
        <v>204</v>
      </c>
    </row>
    <row r="1235" spans="1:1">
      <c r="A1235" s="106" t="s">
        <v>603</v>
      </c>
    </row>
    <row r="1236" spans="1:1">
      <c r="A1236" s="106" t="s">
        <v>106</v>
      </c>
    </row>
    <row r="1237" spans="1:1">
      <c r="A1237" s="106" t="s">
        <v>204</v>
      </c>
    </row>
    <row r="1238" spans="1:1">
      <c r="A1238" s="106" t="s">
        <v>604</v>
      </c>
    </row>
    <row r="1239" spans="1:1">
      <c r="A1239" s="106" t="s">
        <v>106</v>
      </c>
    </row>
    <row r="1240" spans="1:1">
      <c r="A1240" s="106" t="s">
        <v>200</v>
      </c>
    </row>
    <row r="1241" spans="1:1">
      <c r="A1241" s="106" t="s">
        <v>605</v>
      </c>
    </row>
    <row r="1242" spans="1:1">
      <c r="A1242" s="106" t="s">
        <v>106</v>
      </c>
    </row>
    <row r="1243" spans="1:1">
      <c r="A1243" s="106" t="s">
        <v>204</v>
      </c>
    </row>
    <row r="1244" spans="1:1">
      <c r="A1244" s="106" t="s">
        <v>606</v>
      </c>
    </row>
    <row r="1245" spans="1:1">
      <c r="A1245" s="106" t="s">
        <v>106</v>
      </c>
    </row>
    <row r="1246" spans="1:1">
      <c r="A1246" s="106" t="s">
        <v>204</v>
      </c>
    </row>
    <row r="1247" spans="1:1">
      <c r="A1247" s="106" t="s">
        <v>607</v>
      </c>
    </row>
    <row r="1248" spans="1:1">
      <c r="A1248" s="106" t="s">
        <v>106</v>
      </c>
    </row>
    <row r="1249" spans="1:1">
      <c r="A1249" s="106" t="s">
        <v>200</v>
      </c>
    </row>
    <row r="1250" spans="1:1">
      <c r="A1250" s="106" t="s">
        <v>608</v>
      </c>
    </row>
    <row r="1251" spans="1:1">
      <c r="A1251" s="106" t="s">
        <v>106</v>
      </c>
    </row>
    <row r="1252" spans="1:1">
      <c r="A1252" s="106" t="s">
        <v>200</v>
      </c>
    </row>
    <row r="1253" spans="1:1">
      <c r="A1253" s="106" t="s">
        <v>609</v>
      </c>
    </row>
    <row r="1254" spans="1:1">
      <c r="A1254" s="106" t="s">
        <v>106</v>
      </c>
    </row>
    <row r="1255" spans="1:1">
      <c r="A1255" s="106" t="s">
        <v>200</v>
      </c>
    </row>
    <row r="1256" spans="1:1">
      <c r="A1256" s="106" t="s">
        <v>610</v>
      </c>
    </row>
    <row r="1257" spans="1:1">
      <c r="A1257" s="106" t="s">
        <v>106</v>
      </c>
    </row>
    <row r="1258" spans="1:1">
      <c r="A1258" s="106" t="s">
        <v>204</v>
      </c>
    </row>
    <row r="1259" spans="1:1">
      <c r="A1259" s="106" t="s">
        <v>611</v>
      </c>
    </row>
    <row r="1260" spans="1:1">
      <c r="A1260" s="106" t="s">
        <v>106</v>
      </c>
    </row>
    <row r="1261" spans="1:1">
      <c r="A1261" s="106" t="s">
        <v>204</v>
      </c>
    </row>
    <row r="1262" spans="1:1">
      <c r="A1262" s="106" t="s">
        <v>612</v>
      </c>
    </row>
    <row r="1263" spans="1:1">
      <c r="A1263" s="106" t="s">
        <v>106</v>
      </c>
    </row>
    <row r="1264" spans="1:1">
      <c r="A1264" s="106" t="s">
        <v>204</v>
      </c>
    </row>
    <row r="1265" spans="1:1">
      <c r="A1265" s="106" t="s">
        <v>613</v>
      </c>
    </row>
    <row r="1266" spans="1:1">
      <c r="A1266" s="106" t="s">
        <v>106</v>
      </c>
    </row>
    <row r="1267" spans="1:1">
      <c r="A1267" s="106" t="s">
        <v>200</v>
      </c>
    </row>
    <row r="1268" spans="1:1">
      <c r="A1268" s="106" t="s">
        <v>614</v>
      </c>
    </row>
    <row r="1269" spans="1:1">
      <c r="A1269" s="106" t="s">
        <v>106</v>
      </c>
    </row>
    <row r="1270" spans="1:1">
      <c r="A1270" s="106" t="s">
        <v>200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page</vt:lpstr>
      <vt:lpstr>To do-Fishery inventory tables</vt:lpstr>
      <vt:lpstr>To do- Landings</vt:lpstr>
      <vt:lpstr>Info - MSC fleet</vt:lpstr>
      <vt:lpstr>'Cover page'!_Hlk33798017</vt:lpstr>
      <vt:lpstr>'Cover page'!_Hlk40113476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Busch</dc:creator>
  <cp:lastModifiedBy>Julia Busch</cp:lastModifiedBy>
  <cp:lastPrinted>2020-08-27T12:47:33Z</cp:lastPrinted>
  <dcterms:created xsi:type="dcterms:W3CDTF">2015-06-05T18:17:20Z</dcterms:created>
  <dcterms:modified xsi:type="dcterms:W3CDTF">2020-10-19T12:23:19Z</dcterms:modified>
</cp:coreProperties>
</file>